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k2675\Desktop\"/>
    </mc:Choice>
  </mc:AlternateContent>
  <bookViews>
    <workbookView xWindow="0" yWindow="0" windowWidth="21570" windowHeight="8115"/>
  </bookViews>
  <sheets>
    <sheet name="Sal. &amp; IC Wrksheet" sheetId="3" r:id="rId1"/>
    <sheet name="Det. Bud." sheetId="1" r:id="rId2"/>
    <sheet name="Summary" sheetId="14" r:id="rId3"/>
    <sheet name="Checklist" sheetId="13" r:id="rId4"/>
  </sheets>
  <definedNames>
    <definedName name="_xlnm.Print_Area" localSheetId="3">Checklist!$A$1:$R$76</definedName>
    <definedName name="_xlnm.Print_Area" localSheetId="1">'Det. Bud.'!$A$1:$K$62</definedName>
    <definedName name="_xlnm.Print_Area" localSheetId="2">Summary!$A$1:$G$55</definedName>
    <definedName name="term">'Det. Bud.'!$L$14</definedName>
  </definedNames>
  <calcPr calcId="152511"/>
</workbook>
</file>

<file path=xl/calcChain.xml><?xml version="1.0" encoding="utf-8"?>
<calcChain xmlns="http://schemas.openxmlformats.org/spreadsheetml/2006/main">
  <c r="G14" i="3" l="1"/>
  <c r="I14" i="3" s="1"/>
  <c r="G13" i="3"/>
  <c r="I13" i="3" s="1"/>
  <c r="E18" i="3"/>
  <c r="G18" i="3" s="1"/>
  <c r="I18" i="3" s="1"/>
  <c r="E17" i="3"/>
  <c r="G17" i="3" s="1"/>
  <c r="I17" i="3" s="1"/>
  <c r="E16" i="3"/>
  <c r="G16" i="3" s="1"/>
  <c r="I16" i="3" s="1"/>
  <c r="E15" i="3"/>
  <c r="G15" i="3" s="1"/>
  <c r="I15" i="3" s="1"/>
  <c r="E14" i="3"/>
  <c r="E13" i="3"/>
  <c r="E12" i="3"/>
  <c r="G12" i="3" s="1"/>
  <c r="I12" i="3" s="1"/>
  <c r="E11" i="3"/>
  <c r="G11" i="3" s="1"/>
  <c r="I11" i="3" s="1"/>
  <c r="E10" i="3"/>
  <c r="G10" i="3" s="1"/>
  <c r="I10" i="3" s="1"/>
  <c r="E9" i="3"/>
  <c r="G9" i="3" s="1"/>
  <c r="I9" i="3" s="1"/>
  <c r="E8" i="3"/>
  <c r="G8" i="3" s="1"/>
  <c r="I8" i="3" s="1"/>
  <c r="L14" i="3" l="1"/>
  <c r="L13" i="3"/>
  <c r="L15" i="3"/>
  <c r="L10" i="3"/>
  <c r="L18" i="3"/>
  <c r="L17" i="3"/>
  <c r="L16" i="3"/>
  <c r="L12" i="3"/>
  <c r="L9" i="3"/>
  <c r="A2" i="3" l="1"/>
  <c r="A1" i="3"/>
  <c r="L51" i="13"/>
  <c r="L52" i="13"/>
  <c r="L50" i="13"/>
  <c r="L49" i="13"/>
  <c r="L48" i="13"/>
  <c r="AE104" i="1"/>
  <c r="AE103" i="1"/>
  <c r="AE100" i="1"/>
  <c r="AE99" i="1"/>
  <c r="AE96" i="1"/>
  <c r="AE95" i="1"/>
  <c r="AC89" i="1"/>
  <c r="AC76" i="1"/>
  <c r="AC69" i="1"/>
  <c r="AC61" i="1"/>
  <c r="AC55" i="1"/>
  <c r="AC40" i="1"/>
  <c r="AC33" i="1"/>
  <c r="K18" i="3"/>
  <c r="K17" i="3"/>
  <c r="K16" i="3"/>
  <c r="K15" i="3"/>
  <c r="K14" i="3"/>
  <c r="K13" i="3"/>
  <c r="K12" i="3"/>
  <c r="K11" i="3"/>
  <c r="K10" i="3"/>
  <c r="K9" i="3"/>
  <c r="K8" i="3"/>
  <c r="P46" i="1" l="1"/>
  <c r="P36" i="1"/>
  <c r="P29" i="1"/>
  <c r="P57" i="1"/>
  <c r="P56" i="1"/>
  <c r="D18" i="14"/>
  <c r="D16" i="14"/>
  <c r="C18" i="14"/>
  <c r="C16" i="14"/>
  <c r="O23" i="1" l="1"/>
  <c r="K23" i="1"/>
  <c r="A22" i="1"/>
  <c r="AC22" i="1" s="1"/>
  <c r="A21" i="1"/>
  <c r="A20" i="1"/>
  <c r="AC20" i="1" s="1"/>
  <c r="A19" i="1"/>
  <c r="A18" i="1"/>
  <c r="AC18" i="1" s="1"/>
  <c r="A17" i="1"/>
  <c r="A16" i="1"/>
  <c r="AC16" i="1" s="1"/>
  <c r="A15" i="1"/>
  <c r="AC15" i="1" s="1"/>
  <c r="A14" i="1"/>
  <c r="AC14" i="1" s="1"/>
  <c r="A12" i="1"/>
  <c r="AC12" i="1" s="1"/>
  <c r="A13" i="1"/>
  <c r="AC13" i="1" s="1"/>
  <c r="AB107" i="1"/>
  <c r="G28" i="14" s="1"/>
  <c r="X107" i="1"/>
  <c r="F28" i="14" s="1"/>
  <c r="T107" i="1"/>
  <c r="E28" i="14" s="1"/>
  <c r="L107" i="1"/>
  <c r="C28" i="14" s="1"/>
  <c r="AB106" i="1"/>
  <c r="G24" i="14" s="1"/>
  <c r="X106" i="1"/>
  <c r="F24" i="14" s="1"/>
  <c r="T106" i="1"/>
  <c r="E24" i="14" s="1"/>
  <c r="L106" i="1"/>
  <c r="C24" i="14" s="1"/>
  <c r="L105" i="1"/>
  <c r="P105" i="1" s="1"/>
  <c r="T105" i="1" s="1"/>
  <c r="X105" i="1" s="1"/>
  <c r="AB105" i="1" s="1"/>
  <c r="L101" i="1"/>
  <c r="P101" i="1" s="1"/>
  <c r="T101" i="1" s="1"/>
  <c r="X101" i="1" s="1"/>
  <c r="AB101" i="1" s="1"/>
  <c r="L97" i="1"/>
  <c r="P97" i="1" s="1"/>
  <c r="T97" i="1" s="1"/>
  <c r="X97" i="1" s="1"/>
  <c r="AB97" i="1" s="1"/>
  <c r="L93" i="1"/>
  <c r="AB86" i="1"/>
  <c r="X86" i="1"/>
  <c r="T86" i="1"/>
  <c r="P86" i="1"/>
  <c r="L86" i="1"/>
  <c r="AB85" i="1"/>
  <c r="X85" i="1"/>
  <c r="T85" i="1"/>
  <c r="P85" i="1"/>
  <c r="L85" i="1"/>
  <c r="AB84" i="1"/>
  <c r="X84" i="1"/>
  <c r="T84" i="1"/>
  <c r="P84" i="1"/>
  <c r="L84" i="1"/>
  <c r="AE84" i="1" s="1"/>
  <c r="AB83" i="1"/>
  <c r="X83" i="1"/>
  <c r="T83" i="1"/>
  <c r="P83" i="1"/>
  <c r="L83" i="1"/>
  <c r="AB82" i="1"/>
  <c r="X82" i="1"/>
  <c r="T82" i="1"/>
  <c r="L82" i="1"/>
  <c r="AB81" i="1"/>
  <c r="X81" i="1"/>
  <c r="T81" i="1"/>
  <c r="P81" i="1"/>
  <c r="L81" i="1"/>
  <c r="AB80" i="1"/>
  <c r="X80" i="1"/>
  <c r="T80" i="1"/>
  <c r="P80" i="1"/>
  <c r="L80" i="1"/>
  <c r="AB79" i="1"/>
  <c r="X79" i="1"/>
  <c r="T79" i="1"/>
  <c r="P79" i="1"/>
  <c r="L79" i="1"/>
  <c r="AE79" i="1" s="1"/>
  <c r="AB78" i="1"/>
  <c r="X78" i="1"/>
  <c r="T78" i="1"/>
  <c r="P78" i="1"/>
  <c r="L78" i="1"/>
  <c r="AB77" i="1"/>
  <c r="X77" i="1"/>
  <c r="T77" i="1"/>
  <c r="T87" i="1" s="1"/>
  <c r="E22" i="14" s="1"/>
  <c r="P77" i="1"/>
  <c r="L77" i="1"/>
  <c r="AB74" i="1"/>
  <c r="G14" i="14" s="1"/>
  <c r="AB73" i="1"/>
  <c r="X73" i="1"/>
  <c r="T73" i="1"/>
  <c r="P73" i="1"/>
  <c r="AE73" i="1" s="1"/>
  <c r="AB72" i="1"/>
  <c r="X72" i="1"/>
  <c r="T72" i="1"/>
  <c r="L72" i="1"/>
  <c r="L74" i="1" s="1"/>
  <c r="C14" i="14" s="1"/>
  <c r="AB71" i="1"/>
  <c r="X71" i="1"/>
  <c r="T71" i="1"/>
  <c r="P71" i="1"/>
  <c r="AE71" i="1" s="1"/>
  <c r="L66" i="1"/>
  <c r="C20" i="14" s="1"/>
  <c r="L58" i="1"/>
  <c r="AB52" i="1"/>
  <c r="X52" i="1"/>
  <c r="T52" i="1"/>
  <c r="P52" i="1"/>
  <c r="L52" i="1"/>
  <c r="AB51" i="1"/>
  <c r="X51" i="1"/>
  <c r="T51" i="1"/>
  <c r="P51" i="1"/>
  <c r="L51" i="1"/>
  <c r="AB50" i="1"/>
  <c r="X50" i="1"/>
  <c r="T50" i="1"/>
  <c r="P50" i="1"/>
  <c r="L50" i="1"/>
  <c r="AB49" i="1"/>
  <c r="X49" i="1"/>
  <c r="T49" i="1"/>
  <c r="P49" i="1"/>
  <c r="L49" i="1"/>
  <c r="AB48" i="1"/>
  <c r="X48" i="1"/>
  <c r="T48" i="1"/>
  <c r="P48" i="1"/>
  <c r="L48" i="1"/>
  <c r="AB47" i="1"/>
  <c r="X47" i="1"/>
  <c r="T47" i="1"/>
  <c r="P47" i="1"/>
  <c r="L47" i="1"/>
  <c r="AE47" i="1" s="1"/>
  <c r="AB46" i="1"/>
  <c r="X46" i="1"/>
  <c r="T46" i="1"/>
  <c r="L46" i="1"/>
  <c r="AB45" i="1"/>
  <c r="X45" i="1"/>
  <c r="T45" i="1"/>
  <c r="P45" i="1"/>
  <c r="L45" i="1"/>
  <c r="AB44" i="1"/>
  <c r="X44" i="1"/>
  <c r="T44" i="1"/>
  <c r="P44" i="1"/>
  <c r="L44" i="1"/>
  <c r="AB43" i="1"/>
  <c r="X43" i="1"/>
  <c r="T43" i="1"/>
  <c r="P43" i="1"/>
  <c r="L43" i="1"/>
  <c r="AB42" i="1"/>
  <c r="X42" i="1"/>
  <c r="T42" i="1"/>
  <c r="P42" i="1"/>
  <c r="L42" i="1"/>
  <c r="AB41" i="1"/>
  <c r="X41" i="1"/>
  <c r="T41" i="1"/>
  <c r="P41" i="1"/>
  <c r="L41" i="1"/>
  <c r="AB37" i="1"/>
  <c r="X37" i="1"/>
  <c r="T37" i="1"/>
  <c r="P37" i="1"/>
  <c r="L37" i="1"/>
  <c r="AB36" i="1"/>
  <c r="X36" i="1"/>
  <c r="T36" i="1"/>
  <c r="L36" i="1"/>
  <c r="AE36" i="1" s="1"/>
  <c r="AB35" i="1"/>
  <c r="X35" i="1"/>
  <c r="T35" i="1"/>
  <c r="P35" i="1"/>
  <c r="L35" i="1"/>
  <c r="AB34" i="1"/>
  <c r="X34" i="1"/>
  <c r="T34" i="1"/>
  <c r="T38" i="1" s="1"/>
  <c r="E10" i="14" s="1"/>
  <c r="P34" i="1"/>
  <c r="L34" i="1"/>
  <c r="AB30" i="1"/>
  <c r="X30" i="1"/>
  <c r="T30" i="1"/>
  <c r="P30" i="1"/>
  <c r="L30" i="1"/>
  <c r="AB29" i="1"/>
  <c r="X29" i="1"/>
  <c r="T29" i="1"/>
  <c r="L29" i="1"/>
  <c r="AB28" i="1"/>
  <c r="X28" i="1"/>
  <c r="T28" i="1"/>
  <c r="P28" i="1"/>
  <c r="P31" i="1" s="1"/>
  <c r="D8" i="14" s="1"/>
  <c r="L28" i="1"/>
  <c r="Z23" i="1"/>
  <c r="AA23" i="1" s="1"/>
  <c r="V23" i="1"/>
  <c r="W23" i="1" s="1"/>
  <c r="X23" i="1" s="1"/>
  <c r="R23" i="1"/>
  <c r="S23" i="1" s="1"/>
  <c r="N23" i="1"/>
  <c r="J23" i="1"/>
  <c r="AC21" i="1"/>
  <c r="AC19" i="1"/>
  <c r="AC17" i="1"/>
  <c r="X31" i="1" l="1"/>
  <c r="F8" i="14" s="1"/>
  <c r="AE37" i="1"/>
  <c r="AE43" i="1"/>
  <c r="AE48" i="1"/>
  <c r="AE80" i="1"/>
  <c r="AE85" i="1"/>
  <c r="T23" i="1"/>
  <c r="AE29" i="1"/>
  <c r="AB31" i="1"/>
  <c r="G8" i="14" s="1"/>
  <c r="X53" i="1"/>
  <c r="F12" i="14" s="1"/>
  <c r="L87" i="1"/>
  <c r="C22" i="14" s="1"/>
  <c r="AE77" i="1"/>
  <c r="X87" i="1"/>
  <c r="F22" i="14" s="1"/>
  <c r="AE45" i="1"/>
  <c r="AE50" i="1"/>
  <c r="AE42" i="1"/>
  <c r="X74" i="1"/>
  <c r="F14" i="14" s="1"/>
  <c r="AB87" i="1"/>
  <c r="G22" i="14" s="1"/>
  <c r="AE81" i="1"/>
  <c r="AE86" i="1"/>
  <c r="AB53" i="1"/>
  <c r="G12" i="14" s="1"/>
  <c r="AE78" i="1"/>
  <c r="AE83" i="1"/>
  <c r="AE28" i="1"/>
  <c r="AE52" i="1"/>
  <c r="AE30" i="1"/>
  <c r="AE44" i="1"/>
  <c r="AE49" i="1"/>
  <c r="T31" i="1"/>
  <c r="E8" i="14" s="1"/>
  <c r="AE35" i="1"/>
  <c r="T53" i="1"/>
  <c r="E12" i="14" s="1"/>
  <c r="AE46" i="1"/>
  <c r="AE51" i="1"/>
  <c r="L53" i="1"/>
  <c r="AE41" i="1"/>
  <c r="P53" i="1"/>
  <c r="D12" i="14" s="1"/>
  <c r="AE34" i="1"/>
  <c r="X38" i="1"/>
  <c r="F10" i="14" s="1"/>
  <c r="L38" i="1"/>
  <c r="L31" i="1"/>
  <c r="AB23" i="1"/>
  <c r="L23" i="1"/>
  <c r="AB38" i="1"/>
  <c r="G10" i="14" s="1"/>
  <c r="P38" i="1"/>
  <c r="D10" i="14" s="1"/>
  <c r="T74" i="1"/>
  <c r="E14" i="14" s="1"/>
  <c r="P23" i="1"/>
  <c r="L110" i="1"/>
  <c r="AE53" i="1" l="1"/>
  <c r="C12" i="14"/>
  <c r="AE38" i="1"/>
  <c r="C10" i="14"/>
  <c r="AE31" i="1"/>
  <c r="C8" i="14"/>
  <c r="P58" i="1" l="1"/>
  <c r="J25" i="14" l="1"/>
  <c r="M10" i="3" l="1"/>
  <c r="I14" i="1" s="1"/>
  <c r="M9" i="3"/>
  <c r="I13" i="1" s="1"/>
  <c r="L11" i="3"/>
  <c r="L8" i="3"/>
  <c r="M8" i="3" s="1"/>
  <c r="I12" i="1" s="1"/>
  <c r="M12" i="1" l="1"/>
  <c r="J12" i="1"/>
  <c r="M13" i="1"/>
  <c r="J13" i="1"/>
  <c r="M14" i="1"/>
  <c r="J14" i="1"/>
  <c r="K12" i="1" l="1"/>
  <c r="L12" i="1" s="1"/>
  <c r="Q12" i="1"/>
  <c r="N12" i="1"/>
  <c r="K13" i="1"/>
  <c r="L13" i="1" s="1"/>
  <c r="K14" i="1"/>
  <c r="L14" i="1" s="1"/>
  <c r="Q14" i="1"/>
  <c r="N14" i="1"/>
  <c r="Q13" i="1"/>
  <c r="N13" i="1"/>
  <c r="O12" i="1" l="1"/>
  <c r="P12" i="1" s="1"/>
  <c r="U12" i="1"/>
  <c r="R12" i="1"/>
  <c r="O13" i="1"/>
  <c r="U13" i="1"/>
  <c r="R13" i="1"/>
  <c r="P92" i="1"/>
  <c r="T63" i="1"/>
  <c r="T64" i="1"/>
  <c r="P91" i="1"/>
  <c r="AE91" i="1" s="1"/>
  <c r="X57" i="1"/>
  <c r="F18" i="14" s="1"/>
  <c r="X56" i="1"/>
  <c r="P82" i="1"/>
  <c r="P65" i="1"/>
  <c r="AB63" i="1"/>
  <c r="P63" i="1"/>
  <c r="T57" i="1"/>
  <c r="T56" i="1"/>
  <c r="X64" i="1"/>
  <c r="AB65" i="1"/>
  <c r="AB56" i="1"/>
  <c r="X63" i="1"/>
  <c r="P64" i="1"/>
  <c r="T65" i="1"/>
  <c r="AB57" i="1"/>
  <c r="G18" i="14" s="1"/>
  <c r="AB64" i="1"/>
  <c r="P72" i="1"/>
  <c r="X65" i="1"/>
  <c r="O14" i="1"/>
  <c r="P14" i="1" s="1"/>
  <c r="U14" i="1"/>
  <c r="R14" i="1"/>
  <c r="S12" i="1" l="1"/>
  <c r="T12" i="1" s="1"/>
  <c r="Y12" i="1"/>
  <c r="Z12" i="1" s="1"/>
  <c r="V12" i="1"/>
  <c r="AE65" i="1"/>
  <c r="AE64" i="1"/>
  <c r="P74" i="1"/>
  <c r="AE72" i="1"/>
  <c r="AE56" i="1"/>
  <c r="E18" i="14"/>
  <c r="AE57" i="1"/>
  <c r="AE63" i="1"/>
  <c r="P107" i="1"/>
  <c r="AE107" i="1" s="1"/>
  <c r="AE92" i="1"/>
  <c r="P87" i="1"/>
  <c r="AE82" i="1"/>
  <c r="X66" i="1"/>
  <c r="F20" i="14" s="1"/>
  <c r="P93" i="1"/>
  <c r="P106" i="1"/>
  <c r="AE106" i="1" s="1"/>
  <c r="S14" i="1"/>
  <c r="T14" i="1" s="1"/>
  <c r="Y14" i="1"/>
  <c r="Z14" i="1" s="1"/>
  <c r="V14" i="1"/>
  <c r="P66" i="1"/>
  <c r="T66" i="1"/>
  <c r="E20" i="14" s="1"/>
  <c r="S13" i="1"/>
  <c r="T13" i="1" s="1"/>
  <c r="Y13" i="1"/>
  <c r="Z13" i="1" s="1"/>
  <c r="V13" i="1"/>
  <c r="E16" i="14"/>
  <c r="T58" i="1"/>
  <c r="AB66" i="1"/>
  <c r="G20" i="14" s="1"/>
  <c r="X58" i="1"/>
  <c r="F16" i="14"/>
  <c r="G16" i="14"/>
  <c r="AB58" i="1"/>
  <c r="P13" i="1"/>
  <c r="W12" i="1" l="1"/>
  <c r="X12" i="1" s="1"/>
  <c r="AA12" i="1"/>
  <c r="AB12" i="1" s="1"/>
  <c r="D20" i="14"/>
  <c r="AE66" i="1"/>
  <c r="AE58" i="1"/>
  <c r="D22" i="14"/>
  <c r="AE87" i="1"/>
  <c r="D14" i="14"/>
  <c r="AE74" i="1"/>
  <c r="D28" i="14"/>
  <c r="D24" i="14"/>
  <c r="W13" i="1"/>
  <c r="X13" i="1"/>
  <c r="AA13" i="1"/>
  <c r="AB13" i="1" s="1"/>
  <c r="T93" i="1"/>
  <c r="P110" i="1"/>
  <c r="W14" i="1"/>
  <c r="X14" i="1" s="1"/>
  <c r="AA14" i="1"/>
  <c r="AB14" i="1" s="1"/>
  <c r="AE12" i="1" l="1"/>
  <c r="AE14" i="1"/>
  <c r="AE13" i="1"/>
  <c r="X93" i="1"/>
  <c r="T110" i="1"/>
  <c r="X110" i="1" l="1"/>
  <c r="AB93" i="1"/>
  <c r="AB110" i="1" s="1"/>
  <c r="M12" i="3"/>
  <c r="I16" i="1"/>
  <c r="J16" i="1" s="1"/>
  <c r="M13" i="3"/>
  <c r="I17" i="1" s="1"/>
  <c r="M17" i="1" s="1"/>
  <c r="Q17" i="1" s="1"/>
  <c r="M14" i="3"/>
  <c r="I18" i="1" s="1"/>
  <c r="M11" i="3"/>
  <c r="I15" i="1" s="1"/>
  <c r="M15" i="1" s="1"/>
  <c r="Q15" i="1" s="1"/>
  <c r="N15" i="1" l="1"/>
  <c r="AE110" i="1"/>
  <c r="J15" i="1"/>
  <c r="K15" i="1" s="1"/>
  <c r="M16" i="1"/>
  <c r="U17" i="1"/>
  <c r="R17" i="1"/>
  <c r="O15" i="1"/>
  <c r="M18" i="1"/>
  <c r="J18" i="1"/>
  <c r="J17" i="1"/>
  <c r="N17" i="1"/>
  <c r="U15" i="1"/>
  <c r="R15" i="1"/>
  <c r="K16" i="1"/>
  <c r="L16" i="1" s="1"/>
  <c r="Q16" i="1" l="1"/>
  <c r="N16" i="1"/>
  <c r="M15" i="3"/>
  <c r="I19" i="1" s="1"/>
  <c r="N18" i="1"/>
  <c r="Q18" i="1"/>
  <c r="S15" i="1"/>
  <c r="T15" i="1" s="1"/>
  <c r="L15" i="1"/>
  <c r="P15" i="1"/>
  <c r="V15" i="1"/>
  <c r="Y15" i="1"/>
  <c r="Z15" i="1" s="1"/>
  <c r="S17" i="1"/>
  <c r="T17" i="1" s="1"/>
  <c r="O17" i="1"/>
  <c r="P17" i="1" s="1"/>
  <c r="Y17" i="1"/>
  <c r="Z17" i="1" s="1"/>
  <c r="V17" i="1"/>
  <c r="K17" i="1"/>
  <c r="K18" i="1"/>
  <c r="L18" i="1" s="1"/>
  <c r="M16" i="3" l="1"/>
  <c r="I20" i="1" s="1"/>
  <c r="J19" i="1"/>
  <c r="M19" i="1"/>
  <c r="O16" i="1"/>
  <c r="P16" i="1" s="1"/>
  <c r="U16" i="1"/>
  <c r="R16" i="1"/>
  <c r="AA17" i="1"/>
  <c r="AB17" i="1" s="1"/>
  <c r="R18" i="1"/>
  <c r="U18" i="1"/>
  <c r="O18" i="1"/>
  <c r="P18" i="1"/>
  <c r="L17" i="1"/>
  <c r="W17" i="1"/>
  <c r="X17" i="1" s="1"/>
  <c r="AA15" i="1"/>
  <c r="AB15" i="1" s="1"/>
  <c r="W15" i="1"/>
  <c r="X15" i="1" s="1"/>
  <c r="AE17" i="1" l="1"/>
  <c r="AE15" i="1"/>
  <c r="V16" i="1"/>
  <c r="W16" i="1" s="1"/>
  <c r="X16" i="1" s="1"/>
  <c r="Y16" i="1"/>
  <c r="Z16" i="1" s="1"/>
  <c r="K19" i="1"/>
  <c r="M17" i="3"/>
  <c r="I21" i="1" s="1"/>
  <c r="M18" i="3"/>
  <c r="I22" i="1" s="1"/>
  <c r="N19" i="1"/>
  <c r="Q19" i="1"/>
  <c r="S16" i="1"/>
  <c r="T16" i="1"/>
  <c r="J20" i="1"/>
  <c r="K20" i="1" s="1"/>
  <c r="L20" i="1" s="1"/>
  <c r="M20" i="1"/>
  <c r="S18" i="1"/>
  <c r="T18" i="1" s="1"/>
  <c r="Y18" i="1"/>
  <c r="Z18" i="1" s="1"/>
  <c r="V18" i="1"/>
  <c r="M22" i="1" l="1"/>
  <c r="J22" i="1"/>
  <c r="K22" i="1" s="1"/>
  <c r="L22" i="1" s="1"/>
  <c r="U19" i="1"/>
  <c r="R19" i="1"/>
  <c r="O19" i="1"/>
  <c r="P19" i="1" s="1"/>
  <c r="N20" i="1"/>
  <c r="O20" i="1" s="1"/>
  <c r="P20" i="1" s="1"/>
  <c r="Q20" i="1"/>
  <c r="AA16" i="1"/>
  <c r="AB16" i="1" s="1"/>
  <c r="AE16" i="1" s="1"/>
  <c r="M21" i="1"/>
  <c r="J21" i="1"/>
  <c r="L19" i="1"/>
  <c r="W18" i="1"/>
  <c r="X18" i="1" s="1"/>
  <c r="AA18" i="1"/>
  <c r="AB18" i="1" s="1"/>
  <c r="AE18" i="1" l="1"/>
  <c r="V19" i="1"/>
  <c r="Y19" i="1"/>
  <c r="Z19" i="1" s="1"/>
  <c r="K21" i="1"/>
  <c r="J24" i="1"/>
  <c r="N21" i="1"/>
  <c r="O21" i="1" s="1"/>
  <c r="P21" i="1" s="1"/>
  <c r="Q21" i="1"/>
  <c r="S19" i="1"/>
  <c r="U20" i="1"/>
  <c r="R20" i="1"/>
  <c r="S20" i="1" s="1"/>
  <c r="T20" i="1" s="1"/>
  <c r="N22" i="1"/>
  <c r="Q22" i="1"/>
  <c r="O22" i="1" l="1"/>
  <c r="P22" i="1" s="1"/>
  <c r="Y20" i="1"/>
  <c r="Z20" i="1" s="1"/>
  <c r="AA20" i="1" s="1"/>
  <c r="AB20" i="1" s="1"/>
  <c r="V20" i="1"/>
  <c r="W20" i="1" s="1"/>
  <c r="X20" i="1" s="1"/>
  <c r="AE20" i="1" s="1"/>
  <c r="W19" i="1"/>
  <c r="T19" i="1"/>
  <c r="O24" i="1"/>
  <c r="L21" i="1"/>
  <c r="K24" i="1"/>
  <c r="AA19" i="1"/>
  <c r="AB19" i="1" s="1"/>
  <c r="N24" i="1"/>
  <c r="R22" i="1"/>
  <c r="S22" i="1" s="1"/>
  <c r="T22" i="1" s="1"/>
  <c r="U22" i="1"/>
  <c r="U21" i="1"/>
  <c r="R21" i="1"/>
  <c r="S21" i="1" s="1"/>
  <c r="T21" i="1" s="1"/>
  <c r="P24" i="1" l="1"/>
  <c r="L24" i="1"/>
  <c r="I2" i="1" s="1"/>
  <c r="T24" i="1"/>
  <c r="E6" i="14" s="1"/>
  <c r="E26" i="14" s="1"/>
  <c r="E30" i="14" s="1"/>
  <c r="D6" i="14"/>
  <c r="D26" i="14" s="1"/>
  <c r="D30" i="14" s="1"/>
  <c r="M2" i="1"/>
  <c r="Y21" i="1"/>
  <c r="Z21" i="1" s="1"/>
  <c r="V21" i="1"/>
  <c r="V22" i="1"/>
  <c r="Y22" i="1"/>
  <c r="Z22" i="1" s="1"/>
  <c r="X19" i="1"/>
  <c r="AE19" i="1" s="1"/>
  <c r="R24" i="1"/>
  <c r="S24" i="1"/>
  <c r="Q2" i="1" l="1"/>
  <c r="Q3" i="1" s="1"/>
  <c r="Q4" i="1" s="1"/>
  <c r="C6" i="14"/>
  <c r="C26" i="14" s="1"/>
  <c r="C30" i="14" s="1"/>
  <c r="AA21" i="1"/>
  <c r="AB21" i="1" s="1"/>
  <c r="Z24" i="1"/>
  <c r="W22" i="1"/>
  <c r="X22" i="1" s="1"/>
  <c r="W21" i="1"/>
  <c r="V24" i="1"/>
  <c r="T111" i="1"/>
  <c r="C28" i="3"/>
  <c r="F50" i="13" s="1"/>
  <c r="O50" i="13" s="1"/>
  <c r="C27" i="3"/>
  <c r="P111" i="1"/>
  <c r="M3" i="1"/>
  <c r="M4" i="1" s="1"/>
  <c r="I3" i="1"/>
  <c r="C21" i="3"/>
  <c r="L111" i="1"/>
  <c r="AA22" i="1"/>
  <c r="AB22" i="1" s="1"/>
  <c r="AE22" i="1" l="1"/>
  <c r="C26" i="3"/>
  <c r="C22" i="3"/>
  <c r="I4" i="1"/>
  <c r="X21" i="1"/>
  <c r="W24" i="1"/>
  <c r="Q5" i="1"/>
  <c r="E28" i="3"/>
  <c r="AB24" i="1"/>
  <c r="M5" i="1"/>
  <c r="E27" i="3"/>
  <c r="AA24" i="1"/>
  <c r="G28" i="3" l="1"/>
  <c r="I28" i="3" s="1"/>
  <c r="X24" i="1"/>
  <c r="F6" i="14" s="1"/>
  <c r="F26" i="14" s="1"/>
  <c r="F30" i="14" s="1"/>
  <c r="AE21" i="1"/>
  <c r="AE24" i="1" s="1"/>
  <c r="G27" i="3"/>
  <c r="I27" i="3" s="1"/>
  <c r="F49" i="13"/>
  <c r="O49" i="13" s="1"/>
  <c r="I5" i="1"/>
  <c r="U2" i="1"/>
  <c r="E26" i="3"/>
  <c r="C23" i="3"/>
  <c r="G6" i="14"/>
  <c r="G26" i="14" s="1"/>
  <c r="G30" i="14" s="1"/>
  <c r="Y2" i="1"/>
  <c r="AE2" i="1" l="1"/>
  <c r="F48" i="13"/>
  <c r="O48" i="13" s="1"/>
  <c r="G26" i="3"/>
  <c r="G33" i="14"/>
  <c r="AB111" i="1"/>
  <c r="C30" i="3"/>
  <c r="Y3" i="1"/>
  <c r="Y4" i="1" s="1"/>
  <c r="C24" i="3"/>
  <c r="C29" i="3"/>
  <c r="X111" i="1"/>
  <c r="U3" i="1"/>
  <c r="U4" i="1" s="1"/>
  <c r="AE3" i="1" l="1"/>
  <c r="AE111" i="1"/>
  <c r="I26" i="3"/>
  <c r="C31" i="3"/>
  <c r="G21" i="3" s="1"/>
  <c r="E30" i="3"/>
  <c r="G30" i="3" s="1"/>
  <c r="Y5" i="1"/>
  <c r="E29" i="3"/>
  <c r="F51" i="13" l="1"/>
  <c r="O51" i="13" s="1"/>
  <c r="G29" i="3"/>
  <c r="U5" i="1"/>
  <c r="AE4" i="1"/>
  <c r="AE5" i="1" s="1"/>
  <c r="I30" i="3"/>
  <c r="F52" i="13"/>
  <c r="O52" i="13" s="1"/>
  <c r="O53" i="13"/>
  <c r="E31" i="3"/>
  <c r="G22" i="3" s="1"/>
  <c r="G23" i="3" s="1"/>
  <c r="G24" i="3" s="1"/>
  <c r="G31" i="3" l="1"/>
  <c r="I29" i="3"/>
  <c r="I31" i="3" s="1"/>
</calcChain>
</file>

<file path=xl/comments1.xml><?xml version="1.0" encoding="utf-8"?>
<comments xmlns="http://schemas.openxmlformats.org/spreadsheetml/2006/main">
  <authors>
    <author>cumc</author>
  </authors>
  <commentList>
    <comment ref="C11" authorId="0" shapeId="0">
      <text>
        <r>
          <rPr>
            <b/>
            <sz val="10"/>
            <color indexed="81"/>
            <rFont val="Tahoma"/>
            <family val="2"/>
          </rPr>
          <t>Enter salary as of 7/1 of the fiscal year in which this project is scheduled to begin.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<sst xmlns="http://schemas.openxmlformats.org/spreadsheetml/2006/main" count="332" uniqueCount="186">
  <si>
    <t>TOTAL</t>
  </si>
  <si>
    <t>CONSULTANT COSTS</t>
  </si>
  <si>
    <t>TRAVEL</t>
  </si>
  <si>
    <t>PHS 398 (Rev. 6/09)</t>
  </si>
  <si>
    <t>Page _____</t>
  </si>
  <si>
    <t>Year 02</t>
  </si>
  <si>
    <t>Year 03</t>
  </si>
  <si>
    <t>Year 04</t>
  </si>
  <si>
    <t>Year 05</t>
  </si>
  <si>
    <t>Dir. Costs</t>
  </si>
  <si>
    <t>Name</t>
  </si>
  <si>
    <t>F.Y. 12-13</t>
  </si>
  <si>
    <t>F.Y. 13-14</t>
  </si>
  <si>
    <t>Direct Costs</t>
  </si>
  <si>
    <t>Fringes</t>
  </si>
  <si>
    <t>Year 01</t>
  </si>
  <si>
    <t xml:space="preserve">Salary Worksheet </t>
  </si>
  <si>
    <t>Salary</t>
  </si>
  <si>
    <t>Equipment</t>
  </si>
  <si>
    <t>Consultants</t>
  </si>
  <si>
    <t>CHECKLIST</t>
  </si>
  <si>
    <t>If program income is anticipated, use the format below to reflect the amount and source(s).</t>
  </si>
  <si>
    <t>Budget Period</t>
  </si>
  <si>
    <t>Source(s)</t>
  </si>
  <si>
    <t>X</t>
  </si>
  <si>
    <t>Amount of base $</t>
  </si>
  <si>
    <t xml:space="preserve"> Salary and wages base</t>
  </si>
  <si>
    <t>Page</t>
  </si>
  <si>
    <t>F.Y. 14-15</t>
  </si>
  <si>
    <t>Base Salary</t>
  </si>
  <si>
    <t>Initial Period</t>
  </si>
  <si>
    <t>Total Period</t>
  </si>
  <si>
    <t xml:space="preserve">         TOTAL</t>
  </si>
  <si>
    <t>MTDC Base</t>
  </si>
  <si>
    <t xml:space="preserve"> 7/18/2012</t>
  </si>
  <si>
    <t>Program Director/Principal Investigator (Last, First, Middle):</t>
  </si>
  <si>
    <r>
      <rPr>
        <b/>
        <sz val="11"/>
        <color theme="1"/>
        <rFont val="Calibri"/>
        <family val="2"/>
        <scheme val="minor"/>
      </rPr>
      <t xml:space="preserve">TYPE OF APPLICATION </t>
    </r>
    <r>
      <rPr>
        <i/>
        <sz val="10"/>
        <color theme="1"/>
        <rFont val="Calibri"/>
        <family val="2"/>
        <scheme val="minor"/>
      </rPr>
      <t>(Check all that apply)</t>
    </r>
  </si>
  <si>
    <r>
      <t xml:space="preserve"> NEW application. </t>
    </r>
    <r>
      <rPr>
        <i/>
        <sz val="10"/>
        <color theme="1"/>
        <rFont val="Calibri"/>
        <family val="2"/>
        <scheme val="minor"/>
      </rPr>
      <t>(This application is being submitted to the PHS for the first time.)</t>
    </r>
  </si>
  <si>
    <r>
      <t xml:space="preserve"> RESUBMISSION </t>
    </r>
    <r>
      <rPr>
        <sz val="10"/>
        <color theme="1"/>
        <rFont val="Calibri"/>
        <family val="2"/>
        <scheme val="minor"/>
      </rPr>
      <t>of application number:</t>
    </r>
  </si>
  <si>
    <t>(This application replaces a prior unfunded version of a new, renewal, or revision application.)</t>
  </si>
  <si>
    <r>
      <t xml:space="preserve"> RENEWAL </t>
    </r>
    <r>
      <rPr>
        <sz val="10"/>
        <color theme="1"/>
        <rFont val="Calibri"/>
        <family val="2"/>
        <scheme val="minor"/>
      </rPr>
      <t>of grant number:</t>
    </r>
  </si>
  <si>
    <t>(This application is to extend a funded grant beyond its current project period.)</t>
  </si>
  <si>
    <r>
      <t xml:space="preserve"> REVISION </t>
    </r>
    <r>
      <rPr>
        <sz val="10"/>
        <color theme="1"/>
        <rFont val="Calibri"/>
        <family val="2"/>
        <scheme val="minor"/>
      </rPr>
      <t>to grant number:</t>
    </r>
  </si>
  <si>
    <t>(This application is for additional funds to supplement a currently funded grant.)</t>
  </si>
  <si>
    <t xml:space="preserve"> </t>
  </si>
  <si>
    <r>
      <t xml:space="preserve"> CHANGE </t>
    </r>
    <r>
      <rPr>
        <sz val="10"/>
        <color theme="1"/>
        <rFont val="Calibri"/>
        <family val="2"/>
        <scheme val="minor"/>
      </rPr>
      <t>of program director/principal investigator.</t>
    </r>
  </si>
  <si>
    <t>Name of former program director/principal investigator:</t>
  </si>
  <si>
    <r>
      <t xml:space="preserve"> CHANGE </t>
    </r>
    <r>
      <rPr>
        <sz val="10"/>
        <color theme="1"/>
        <rFont val="Calibri"/>
        <family val="2"/>
        <scheme val="minor"/>
      </rPr>
      <t>of Grantee Institution. Name of former institution:</t>
    </r>
  </si>
  <si>
    <r>
      <t xml:space="preserve"> FOREIGN </t>
    </r>
    <r>
      <rPr>
        <sz val="10"/>
        <color theme="1"/>
        <rFont val="Calibri"/>
        <family val="2"/>
        <scheme val="minor"/>
      </rPr>
      <t>application</t>
    </r>
  </si>
  <si>
    <t xml:space="preserve"> Domestic Grant with foreign involvement</t>
  </si>
  <si>
    <t xml:space="preserve">List Country(ies) </t>
  </si>
  <si>
    <t>Involved:</t>
  </si>
  <si>
    <r>
      <t xml:space="preserve">INVENTIONS AND PATENTS </t>
    </r>
    <r>
      <rPr>
        <i/>
        <sz val="10"/>
        <color theme="1"/>
        <rFont val="Calibri"/>
        <family val="2"/>
        <scheme val="minor"/>
      </rPr>
      <t>(Renewal appl. only)</t>
    </r>
  </si>
  <si>
    <t xml:space="preserve">  No</t>
  </si>
  <si>
    <t xml:space="preserve">  Yes</t>
  </si>
  <si>
    <t>If "Yes,"</t>
  </si>
  <si>
    <t>Previously reported</t>
  </si>
  <si>
    <t xml:space="preserve"> Not Previously reported</t>
  </si>
  <si>
    <r>
      <t xml:space="preserve">1. PROGRAM INCOME </t>
    </r>
    <r>
      <rPr>
        <b/>
        <i/>
        <sz val="10"/>
        <color theme="1"/>
        <rFont val="Calibri"/>
        <family val="2"/>
        <scheme val="minor"/>
      </rPr>
      <t>(See instructions.)</t>
    </r>
  </si>
  <si>
    <t>All applications must indicate whether program income is anticipated during the period(s) for which grant support is request.</t>
  </si>
  <si>
    <t>Anticipated amount</t>
  </si>
  <si>
    <r>
      <t xml:space="preserve">2. ASSURANCES/CERTIFICATIONS </t>
    </r>
    <r>
      <rPr>
        <b/>
        <i/>
        <sz val="10"/>
        <color theme="1"/>
        <rFont val="Calibri"/>
        <family val="2"/>
        <scheme val="minor"/>
      </rPr>
      <t>(See instructions.)</t>
    </r>
  </si>
  <si>
    <t>In signing the application Face Page, the authorized organizational representative agrees to comply with policies, assurances and/or</t>
  </si>
  <si>
    <t xml:space="preserve">certifications listed in the applications instructions when applicable. Descriptions of individuals assurances/certifications are provided </t>
  </si>
  <si>
    <t xml:space="preserve">in Part III and listed in Part I, 4. 1 under item 14. If unable to certify compliance, where applicable, provide an explanation and place it </t>
  </si>
  <si>
    <t>after this page.</t>
  </si>
  <si>
    <r>
      <t xml:space="preserve">3. FACILITIES AND ADMINISTRATIVE COSTS (F&amp;A)/INDIRECT COSTS. </t>
    </r>
    <r>
      <rPr>
        <i/>
        <sz val="10"/>
        <color theme="1"/>
        <rFont val="Calibri"/>
        <family val="2"/>
        <scheme val="minor"/>
      </rPr>
      <t>See specific instructions.</t>
    </r>
  </si>
  <si>
    <t xml:space="preserve"> DHHS Agreement dated:</t>
  </si>
  <si>
    <t xml:space="preserve"> No Facilities And Administrative Cost Requested.</t>
  </si>
  <si>
    <t xml:space="preserve"> DHHS Agreement being negotiated with</t>
  </si>
  <si>
    <t xml:space="preserve">     Regional Office.</t>
  </si>
  <si>
    <t xml:space="preserve"> No DHHS Agreement, but rate established with</t>
  </si>
  <si>
    <t xml:space="preserve">Date   </t>
  </si>
  <si>
    <r>
      <t xml:space="preserve">CALCULATION* </t>
    </r>
    <r>
      <rPr>
        <i/>
        <sz val="9"/>
        <color theme="1"/>
        <rFont val="Calibri"/>
        <family val="2"/>
        <scheme val="minor"/>
      </rPr>
      <t>(The entire grant application, including the Checklist, will be reproduced and provided to peer reviewers as confidential information)</t>
    </r>
  </si>
  <si>
    <t>a.</t>
  </si>
  <si>
    <t>Initial budget period:</t>
  </si>
  <si>
    <t>x Rate applied</t>
  </si>
  <si>
    <t>=</t>
  </si>
  <si>
    <t xml:space="preserve"> F&amp;A costs                  $</t>
  </si>
  <si>
    <t>b.</t>
  </si>
  <si>
    <t>02 year</t>
  </si>
  <si>
    <t>c.</t>
  </si>
  <si>
    <t>03 year</t>
  </si>
  <si>
    <t>d.</t>
  </si>
  <si>
    <t>04 year</t>
  </si>
  <si>
    <t>e.</t>
  </si>
  <si>
    <t>05 year</t>
  </si>
  <si>
    <t>TOTAL F&amp;A Costs      $</t>
  </si>
  <si>
    <r>
      <t>*</t>
    </r>
    <r>
      <rPr>
        <sz val="10"/>
        <color theme="1"/>
        <rFont val="Calibri"/>
        <family val="2"/>
        <scheme val="minor"/>
      </rPr>
      <t>Check appropriate box(es):</t>
    </r>
  </si>
  <si>
    <t xml:space="preserve"> Modified total direct cost base</t>
  </si>
  <si>
    <t xml:space="preserve"> Other base (Explain)</t>
  </si>
  <si>
    <r>
      <t>Off-site, other special rate, or more than one rate involved (Ex</t>
    </r>
    <r>
      <rPr>
        <i/>
        <sz val="10"/>
        <color theme="1"/>
        <rFont val="Calibri"/>
        <family val="2"/>
        <scheme val="minor"/>
      </rPr>
      <t>plain)</t>
    </r>
  </si>
  <si>
    <r>
      <t xml:space="preserve">Explanation </t>
    </r>
    <r>
      <rPr>
        <i/>
        <sz val="10"/>
        <color theme="1"/>
        <rFont val="Calibri"/>
        <family val="2"/>
        <scheme val="minor"/>
      </rPr>
      <t>(Attach separate sheet, if necessary):</t>
    </r>
  </si>
  <si>
    <r>
      <t xml:space="preserve">4. DISCLOSURE PERMISSION STATEMENT: </t>
    </r>
    <r>
      <rPr>
        <sz val="9"/>
        <color theme="1"/>
        <rFont val="Calibri"/>
        <family val="2"/>
        <scheme val="minor"/>
      </rPr>
      <t xml:space="preserve">If this application does not result in an award, is the Government permitted to disclose the </t>
    </r>
  </si>
  <si>
    <t xml:space="preserve">title of your proposed project, and the name, address, telephone number and e-mail address of the official signing for the applicant </t>
  </si>
  <si>
    <t>organization, to organizations that may be interested in contacting you for further information (e.g., possible collaborations, investment)?</t>
  </si>
  <si>
    <t xml:space="preserve"> Yes</t>
  </si>
  <si>
    <t xml:space="preserve"> No</t>
  </si>
  <si>
    <t>Checklist Form Page</t>
  </si>
  <si>
    <t xml:space="preserve">          Program Director/Principal Investigator (Last, First, Middle):</t>
  </si>
  <si>
    <t>BUDGET FOR ENTIRE PROPOSED PROJECT PERIOD</t>
  </si>
  <si>
    <t xml:space="preserve">  DIRECT COSTS ONLY</t>
  </si>
  <si>
    <t>BUDGET CATEGORY TOTALS</t>
  </si>
  <si>
    <r>
      <t xml:space="preserve">INITIAL BUDGET PERIOD </t>
    </r>
    <r>
      <rPr>
        <i/>
        <sz val="10"/>
        <color indexed="8"/>
        <rFont val="Arial"/>
        <family val="2"/>
      </rPr>
      <t>(from Form Page 4)</t>
    </r>
  </si>
  <si>
    <t>2nd ADDITIONAL YEAR OF SUPPORT REQUESTED</t>
  </si>
  <si>
    <t>3rd ADDITIONAL YEAR OF SUPPORT REQUESTED</t>
  </si>
  <si>
    <t>4th ADDITIONAL YEAR OF SUPPORT REQUESTED</t>
  </si>
  <si>
    <t>5th ADDITIONAL YEAR OF SUPPORT REQUESTED</t>
  </si>
  <si>
    <r>
      <t>PERSONNEL:</t>
    </r>
    <r>
      <rPr>
        <i/>
        <sz val="10"/>
        <color indexed="8"/>
        <rFont val="Arial"/>
        <family val="2"/>
      </rPr>
      <t>Salary and fringe benefits. Applicant organization only.</t>
    </r>
  </si>
  <si>
    <r>
      <t xml:space="preserve">EQUIPMENT  </t>
    </r>
    <r>
      <rPr>
        <i/>
        <sz val="16"/>
        <color indexed="8"/>
        <rFont val="Arial"/>
        <family val="2"/>
      </rPr>
      <t xml:space="preserve"> </t>
    </r>
    <r>
      <rPr>
        <sz val="16"/>
        <color indexed="8"/>
        <rFont val="Arial"/>
        <family val="2"/>
      </rPr>
      <t xml:space="preserve"> </t>
    </r>
  </si>
  <si>
    <r>
      <t>SUPPLIES</t>
    </r>
    <r>
      <rPr>
        <i/>
        <sz val="16"/>
        <color indexed="8"/>
        <rFont val="Arial"/>
        <family val="2"/>
      </rPr>
      <t xml:space="preserve"> </t>
    </r>
  </si>
  <si>
    <t>INPATIENT CARE COSTS</t>
  </si>
  <si>
    <t>OUTPATIENT CARE COSTS</t>
  </si>
  <si>
    <t>ALTERATIONS AND RENOVATIONS</t>
  </si>
  <si>
    <r>
      <t>OTHER EXPENSES</t>
    </r>
    <r>
      <rPr>
        <i/>
        <sz val="16"/>
        <color indexed="8"/>
        <rFont val="Arial"/>
        <family val="2"/>
      </rPr>
      <t xml:space="preserve"> </t>
    </r>
  </si>
  <si>
    <t>DIRECT CONSURTIUM/ CONTRACTUAL COSTS</t>
  </si>
  <si>
    <r>
      <t>SUBTOTAL DIRECT COSTS</t>
    </r>
    <r>
      <rPr>
        <i/>
        <sz val="14"/>
        <color indexed="8"/>
        <rFont val="Arial"/>
        <family val="2"/>
      </rPr>
      <t>(Sum=Item 8a, Face Page)</t>
    </r>
  </si>
  <si>
    <t xml:space="preserve">F&amp;A CONSORTIUM / CONTRACTUAL COSTS </t>
  </si>
  <si>
    <t>TOTAL DIRECT COSTS</t>
  </si>
  <si>
    <t xml:space="preserve">TOTAL DIRECT COSTS FOR INITIAL BUDGET PERIOD  </t>
  </si>
  <si>
    <t>JUSTIFICATION. Follow the budget justification instructions exactly. Use continiuation pages as needed.</t>
  </si>
  <si>
    <t>Form Page 5</t>
  </si>
  <si>
    <t>PI:</t>
  </si>
  <si>
    <t>Title:</t>
  </si>
  <si>
    <t>Total Direct Costs:</t>
  </si>
  <si>
    <t>Start Date:</t>
  </si>
  <si>
    <t>MTDC:</t>
  </si>
  <si>
    <t>End Date:</t>
  </si>
  <si>
    <t>Indirect Costs:</t>
  </si>
  <si>
    <t>Total Costs:</t>
  </si>
  <si>
    <t>Year 1</t>
  </si>
  <si>
    <t>Year 2</t>
  </si>
  <si>
    <t>Year 3</t>
  </si>
  <si>
    <t>Year 4</t>
  </si>
  <si>
    <t>Year 5</t>
  </si>
  <si>
    <t>Annual Effort (FTE %)</t>
  </si>
  <si>
    <t>Role</t>
  </si>
  <si>
    <t xml:space="preserve">Year 1 </t>
  </si>
  <si>
    <t xml:space="preserve">Salary </t>
  </si>
  <si>
    <t>Fringe</t>
  </si>
  <si>
    <t>Total</t>
  </si>
  <si>
    <t>PI</t>
  </si>
  <si>
    <r>
      <t xml:space="preserve">Subtotals </t>
    </r>
    <r>
      <rPr>
        <b/>
        <i/>
        <sz val="10"/>
        <rFont val="Arial"/>
        <family val="2"/>
      </rPr>
      <t>(Personnel - S&amp;F)</t>
    </r>
  </si>
  <si>
    <t>Units</t>
  </si>
  <si>
    <t>Unit Cost</t>
  </si>
  <si>
    <r>
      <t>Subtotals</t>
    </r>
    <r>
      <rPr>
        <b/>
        <i/>
        <sz val="10"/>
        <rFont val="Arial"/>
        <family val="2"/>
      </rPr>
      <t xml:space="preserve"> (Consultants)</t>
    </r>
  </si>
  <si>
    <r>
      <t xml:space="preserve">Subtotals </t>
    </r>
    <r>
      <rPr>
        <b/>
        <i/>
        <sz val="10"/>
        <rFont val="Arial"/>
        <family val="2"/>
      </rPr>
      <t>(Equipment)</t>
    </r>
  </si>
  <si>
    <t xml:space="preserve">Supplies </t>
  </si>
  <si>
    <r>
      <t xml:space="preserve">Subtotals </t>
    </r>
    <r>
      <rPr>
        <b/>
        <i/>
        <sz val="10"/>
        <rFont val="Arial"/>
        <family val="2"/>
      </rPr>
      <t>(Supplies)</t>
    </r>
  </si>
  <si>
    <t>Patient Care</t>
  </si>
  <si>
    <t>Inpatient</t>
  </si>
  <si>
    <t>Outpatient</t>
  </si>
  <si>
    <t xml:space="preserve">Subtotals </t>
  </si>
  <si>
    <t>Alterations/Renovations</t>
  </si>
  <si>
    <t>(Itemize)</t>
  </si>
  <si>
    <t>Subtotals</t>
  </si>
  <si>
    <t>Travel</t>
  </si>
  <si>
    <r>
      <t xml:space="preserve">Subtotals </t>
    </r>
    <r>
      <rPr>
        <b/>
        <i/>
        <sz val="10"/>
        <rFont val="Arial"/>
        <family val="2"/>
      </rPr>
      <t>(Travel)</t>
    </r>
  </si>
  <si>
    <t>Other</t>
  </si>
  <si>
    <r>
      <t xml:space="preserve">Subtotals </t>
    </r>
    <r>
      <rPr>
        <b/>
        <i/>
        <sz val="10"/>
        <rFont val="Arial"/>
        <family val="2"/>
      </rPr>
      <t>(Other)</t>
    </r>
  </si>
  <si>
    <t>Subawards</t>
  </si>
  <si>
    <t>Subawardee #1</t>
  </si>
  <si>
    <t>Institution</t>
  </si>
  <si>
    <t>Direct</t>
  </si>
  <si>
    <t>F&amp;A (Indirect)</t>
  </si>
  <si>
    <t>Subawardee #2</t>
  </si>
  <si>
    <t>Subawardee #3</t>
  </si>
  <si>
    <t>Subawardee #4</t>
  </si>
  <si>
    <t>Total Direct Subawards</t>
  </si>
  <si>
    <t>Total Indirect Subawards</t>
  </si>
  <si>
    <t>Subcontracts available for IC</t>
  </si>
  <si>
    <t>Total DC (for $500k calculation)</t>
  </si>
  <si>
    <t>enter PI name</t>
  </si>
  <si>
    <t xml:space="preserve">Indirect </t>
  </si>
  <si>
    <t xml:space="preserve">I.C.A. </t>
  </si>
  <si>
    <t xml:space="preserve">ICA </t>
  </si>
  <si>
    <t>enter # mths</t>
  </si>
  <si>
    <t>Consultant</t>
  </si>
  <si>
    <t>TOTALS</t>
  </si>
  <si>
    <t xml:space="preserve">  Grant Period: 00/00/00-00/00/00</t>
  </si>
  <si>
    <t>Enter</t>
  </si>
  <si>
    <t>Below</t>
  </si>
  <si>
    <t>Enter Current</t>
  </si>
  <si>
    <t>Base Below</t>
  </si>
  <si>
    <t>Enter Rates</t>
  </si>
  <si>
    <t>Names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</si>
</sst>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;@"/>
  </numFmts>
  <fonts count="47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color indexed="8"/>
      <name val="Arial"/>
    </font>
    <font>
      <b/>
      <sz val="12"/>
      <color indexed="8"/>
      <name val="Arial"/>
      <family val="2"/>
    </font>
    <font>
      <sz val="12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8"/>
      <color indexed="8"/>
      <name val="Arial"/>
      <family val="2"/>
    </font>
    <font>
      <sz val="16"/>
      <color indexed="8"/>
      <name val="Arial"/>
      <family val="2"/>
    </font>
    <font>
      <i/>
      <sz val="16"/>
      <color indexed="8"/>
      <name val="Arial"/>
      <family val="2"/>
    </font>
    <font>
      <sz val="16"/>
      <color theme="1"/>
      <name val="Calibri"/>
      <family val="2"/>
      <scheme val="minor"/>
    </font>
    <font>
      <i/>
      <sz val="14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Arial"/>
      <family val="2"/>
    </font>
    <font>
      <i/>
      <sz val="10"/>
      <name val="Arial"/>
      <family val="2"/>
    </font>
    <font>
      <b/>
      <i/>
      <sz val="11"/>
      <color theme="1"/>
      <name val="Arial"/>
      <family val="2"/>
    </font>
    <font>
      <sz val="10"/>
      <color indexed="9"/>
      <name val="Arial"/>
      <family val="2"/>
    </font>
    <font>
      <b/>
      <sz val="10"/>
      <color indexed="81"/>
      <name val="Tahoma"/>
      <family val="2"/>
    </font>
    <font>
      <sz val="8"/>
      <color indexed="81"/>
      <name val="Tahoma"/>
      <family val="2"/>
    </font>
    <font>
      <b/>
      <sz val="11"/>
      <name val="Calibri"/>
      <family val="2"/>
      <scheme val="minor"/>
    </font>
    <font>
      <b/>
      <sz val="14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37" fontId="0" fillId="2" borderId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02">
    <xf numFmtId="37" fontId="0" fillId="2" borderId="0" xfId="0" applyNumberFormat="1"/>
    <xf numFmtId="37" fontId="2" fillId="0" borderId="0" xfId="0" applyNumberFormat="1" applyFont="1" applyFill="1"/>
    <xf numFmtId="37" fontId="0" fillId="0" borderId="0" xfId="0" applyNumberFormat="1" applyFill="1"/>
    <xf numFmtId="0" fontId="0" fillId="0" borderId="0" xfId="0" applyNumberFormat="1" applyFill="1"/>
    <xf numFmtId="0" fontId="5" fillId="0" borderId="6" xfId="0" applyNumberFormat="1" applyFont="1" applyFill="1" applyBorder="1"/>
    <xf numFmtId="0" fontId="5" fillId="0" borderId="7" xfId="0" applyNumberFormat="1" applyFont="1" applyFill="1" applyBorder="1"/>
    <xf numFmtId="0" fontId="5" fillId="0" borderId="4" xfId="0" applyNumberFormat="1" applyFont="1" applyFill="1" applyBorder="1"/>
    <xf numFmtId="0" fontId="5" fillId="0" borderId="9" xfId="0" applyNumberFormat="1" applyFont="1" applyFill="1" applyBorder="1"/>
    <xf numFmtId="3" fontId="0" fillId="0" borderId="0" xfId="0" applyNumberFormat="1" applyFill="1"/>
    <xf numFmtId="9" fontId="0" fillId="0" borderId="0" xfId="0" applyNumberFormat="1" applyFill="1"/>
    <xf numFmtId="3" fontId="5" fillId="0" borderId="0" xfId="0" applyNumberFormat="1" applyFont="1" applyFill="1"/>
    <xf numFmtId="0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3" fontId="0" fillId="0" borderId="10" xfId="0" applyNumberFormat="1" applyFill="1" applyBorder="1"/>
    <xf numFmtId="164" fontId="0" fillId="0" borderId="0" xfId="1" applyNumberFormat="1" applyFont="1" applyFill="1"/>
    <xf numFmtId="0" fontId="0" fillId="0" borderId="0" xfId="0" applyNumberFormat="1" applyFill="1" applyBorder="1"/>
    <xf numFmtId="164" fontId="0" fillId="0" borderId="0" xfId="0" applyNumberFormat="1" applyFill="1"/>
    <xf numFmtId="0" fontId="5" fillId="0" borderId="11" xfId="0" applyNumberFormat="1" applyFont="1" applyFill="1" applyBorder="1" applyAlignment="1">
      <alignment horizontal="right"/>
    </xf>
    <xf numFmtId="164" fontId="7" fillId="0" borderId="0" xfId="1" applyNumberFormat="1" applyFont="1" applyFill="1"/>
    <xf numFmtId="3" fontId="0" fillId="0" borderId="0" xfId="0" applyNumberFormat="1" applyFill="1" applyBorder="1"/>
    <xf numFmtId="0" fontId="6" fillId="0" borderId="0" xfId="0" applyNumberFormat="1" applyFont="1" applyFill="1"/>
    <xf numFmtId="3" fontId="8" fillId="0" borderId="0" xfId="0" applyNumberFormat="1" applyFont="1" applyFill="1"/>
    <xf numFmtId="0" fontId="9" fillId="0" borderId="0" xfId="0" applyNumberFormat="1" applyFont="1" applyFill="1"/>
    <xf numFmtId="0" fontId="10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37" fontId="0" fillId="0" borderId="10" xfId="0" applyNumberFormat="1" applyFill="1" applyBorder="1"/>
    <xf numFmtId="0" fontId="6" fillId="0" borderId="0" xfId="0" applyNumberFormat="1" applyFont="1" applyFill="1" applyAlignment="1">
      <alignment horizontal="center"/>
    </xf>
    <xf numFmtId="0" fontId="11" fillId="0" borderId="0" xfId="0" applyNumberFormat="1" applyFont="1" applyFill="1"/>
    <xf numFmtId="0" fontId="8" fillId="0" borderId="0" xfId="0" applyNumberFormat="1" applyFont="1" applyFill="1"/>
    <xf numFmtId="3" fontId="11" fillId="0" borderId="0" xfId="0" applyNumberFormat="1" applyFont="1" applyFill="1"/>
    <xf numFmtId="3" fontId="11" fillId="0" borderId="10" xfId="0" applyNumberFormat="1" applyFont="1" applyFill="1" applyBorder="1"/>
    <xf numFmtId="3" fontId="8" fillId="0" borderId="10" xfId="0" applyNumberFormat="1" applyFont="1" applyFill="1" applyBorder="1"/>
    <xf numFmtId="0" fontId="1" fillId="0" borderId="10" xfId="2" applyBorder="1"/>
    <xf numFmtId="0" fontId="1" fillId="0" borderId="0" xfId="2"/>
    <xf numFmtId="0" fontId="5" fillId="0" borderId="0" xfId="2" applyFont="1"/>
    <xf numFmtId="0" fontId="8" fillId="0" borderId="0" xfId="2" applyFont="1"/>
    <xf numFmtId="0" fontId="1" fillId="0" borderId="13" xfId="2" applyFont="1" applyBorder="1"/>
    <xf numFmtId="0" fontId="5" fillId="0" borderId="14" xfId="2" applyFont="1" applyBorder="1"/>
    <xf numFmtId="0" fontId="15" fillId="0" borderId="0" xfId="2" applyFont="1"/>
    <xf numFmtId="0" fontId="1" fillId="0" borderId="14" xfId="2" applyBorder="1"/>
    <xf numFmtId="0" fontId="1" fillId="0" borderId="0" xfId="2" applyBorder="1"/>
    <xf numFmtId="0" fontId="16" fillId="0" borderId="0" xfId="2" applyFont="1"/>
    <xf numFmtId="0" fontId="16" fillId="0" borderId="10" xfId="2" applyFont="1" applyBorder="1"/>
    <xf numFmtId="0" fontId="16" fillId="0" borderId="0" xfId="2" applyFont="1" applyBorder="1"/>
    <xf numFmtId="0" fontId="16" fillId="0" borderId="14" xfId="2" applyFont="1" applyBorder="1"/>
    <xf numFmtId="0" fontId="16" fillId="0" borderId="0" xfId="2" applyFont="1" applyFill="1" applyBorder="1"/>
    <xf numFmtId="0" fontId="1" fillId="0" borderId="13" xfId="2" applyBorder="1" applyAlignment="1"/>
    <xf numFmtId="0" fontId="1" fillId="0" borderId="0" xfId="2" applyBorder="1" applyAlignment="1"/>
    <xf numFmtId="0" fontId="1" fillId="0" borderId="0" xfId="2" applyBorder="1" applyAlignment="1">
      <alignment horizontal="center"/>
    </xf>
    <xf numFmtId="0" fontId="1" fillId="0" borderId="17" xfId="2" applyBorder="1" applyAlignment="1">
      <alignment horizontal="center"/>
    </xf>
    <xf numFmtId="0" fontId="1" fillId="0" borderId="21" xfId="2" applyBorder="1" applyAlignment="1">
      <alignment horizontal="center"/>
    </xf>
    <xf numFmtId="0" fontId="1" fillId="0" borderId="18" xfId="2" applyBorder="1"/>
    <xf numFmtId="0" fontId="1" fillId="0" borderId="19" xfId="2" applyBorder="1"/>
    <xf numFmtId="0" fontId="5" fillId="0" borderId="14" xfId="2" applyFont="1" applyBorder="1" applyAlignment="1">
      <alignment horizontal="center" vertical="center"/>
    </xf>
    <xf numFmtId="0" fontId="1" fillId="0" borderId="24" xfId="2" applyBorder="1"/>
    <xf numFmtId="0" fontId="1" fillId="0" borderId="0" xfId="2" applyAlignment="1">
      <alignment horizontal="right"/>
    </xf>
    <xf numFmtId="0" fontId="18" fillId="0" borderId="0" xfId="2" applyFont="1"/>
    <xf numFmtId="0" fontId="5" fillId="0" borderId="0" xfId="2" applyFont="1" applyAlignment="1">
      <alignment horizontal="center"/>
    </xf>
    <xf numFmtId="9" fontId="16" fillId="0" borderId="10" xfId="4" applyFont="1" applyBorder="1" applyAlignment="1">
      <alignment horizontal="center"/>
    </xf>
    <xf numFmtId="9" fontId="16" fillId="0" borderId="0" xfId="4" applyFont="1"/>
    <xf numFmtId="43" fontId="1" fillId="0" borderId="0" xfId="2" applyNumberFormat="1"/>
    <xf numFmtId="164" fontId="1" fillId="0" borderId="0" xfId="2" applyNumberFormat="1"/>
    <xf numFmtId="164" fontId="5" fillId="0" borderId="0" xfId="2" applyNumberFormat="1" applyFont="1"/>
    <xf numFmtId="0" fontId="20" fillId="0" borderId="14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horizontal="center"/>
    </xf>
    <xf numFmtId="164" fontId="1" fillId="0" borderId="0" xfId="2" applyNumberFormat="1" applyBorder="1"/>
    <xf numFmtId="0" fontId="1" fillId="0" borderId="0" xfId="2" applyBorder="1" applyAlignment="1">
      <alignment horizontal="left"/>
    </xf>
    <xf numFmtId="0" fontId="14" fillId="0" borderId="0" xfId="2" applyFont="1" applyAlignment="1">
      <alignment horizontal="center" wrapText="1"/>
    </xf>
    <xf numFmtId="9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0" fontId="14" fillId="0" borderId="0" xfId="2" applyFont="1"/>
    <xf numFmtId="0" fontId="18" fillId="0" borderId="0" xfId="2" applyFont="1" applyBorder="1"/>
    <xf numFmtId="0" fontId="14" fillId="0" borderId="14" xfId="2" applyFont="1" applyBorder="1" applyAlignment="1">
      <alignment horizontal="center" vertical="center"/>
    </xf>
    <xf numFmtId="0" fontId="18" fillId="0" borderId="14" xfId="2" applyFont="1" applyBorder="1"/>
    <xf numFmtId="0" fontId="18" fillId="0" borderId="10" xfId="2" applyFont="1" applyBorder="1"/>
    <xf numFmtId="0" fontId="14" fillId="0" borderId="10" xfId="2" applyFont="1" applyBorder="1" applyAlignment="1">
      <alignment horizontal="center" vertical="center"/>
    </xf>
    <xf numFmtId="0" fontId="1" fillId="0" borderId="13" xfId="2" applyBorder="1"/>
    <xf numFmtId="37" fontId="22" fillId="0" borderId="1" xfId="2" applyNumberFormat="1" applyFont="1" applyBorder="1"/>
    <xf numFmtId="0" fontId="23" fillId="0" borderId="0" xfId="2" applyFont="1"/>
    <xf numFmtId="37" fontId="24" fillId="0" borderId="1" xfId="2" applyNumberFormat="1" applyFont="1" applyBorder="1"/>
    <xf numFmtId="37" fontId="25" fillId="0" borderId="1" xfId="2" applyNumberFormat="1" applyFont="1" applyBorder="1"/>
    <xf numFmtId="37" fontId="24" fillId="0" borderId="1" xfId="2" applyNumberFormat="1" applyFont="1" applyBorder="1" applyAlignment="1">
      <alignment horizontal="right"/>
    </xf>
    <xf numFmtId="164" fontId="31" fillId="0" borderId="0" xfId="2" applyNumberFormat="1" applyFont="1"/>
    <xf numFmtId="37" fontId="3" fillId="0" borderId="26" xfId="2" applyNumberFormat="1" applyFont="1" applyBorder="1" applyAlignment="1">
      <alignment horizontal="left" vertical="center" wrapText="1"/>
    </xf>
    <xf numFmtId="37" fontId="3" fillId="0" borderId="24" xfId="2" applyNumberFormat="1" applyFont="1" applyBorder="1" applyAlignment="1">
      <alignment horizontal="left" vertical="center" wrapText="1"/>
    </xf>
    <xf numFmtId="164" fontId="29" fillId="0" borderId="0" xfId="3" applyNumberFormat="1" applyFont="1" applyBorder="1" applyAlignment="1">
      <alignment horizontal="center" vertical="center"/>
    </xf>
    <xf numFmtId="164" fontId="29" fillId="0" borderId="24" xfId="3" applyNumberFormat="1" applyFont="1" applyBorder="1" applyAlignment="1">
      <alignment horizontal="right" vertical="center"/>
    </xf>
    <xf numFmtId="164" fontId="28" fillId="0" borderId="34" xfId="3" applyNumberFormat="1" applyFont="1" applyBorder="1" applyAlignment="1">
      <alignment horizontal="right" vertical="center"/>
    </xf>
    <xf numFmtId="37" fontId="25" fillId="3" borderId="21" xfId="2" applyNumberFormat="1" applyFont="1" applyFill="1" applyBorder="1" applyAlignment="1">
      <alignment vertical="center"/>
    </xf>
    <xf numFmtId="37" fontId="25" fillId="3" borderId="0" xfId="2" applyNumberFormat="1" applyFont="1" applyFill="1" applyBorder="1" applyAlignment="1">
      <alignment vertical="center"/>
    </xf>
    <xf numFmtId="0" fontId="31" fillId="0" borderId="0" xfId="2" applyFont="1"/>
    <xf numFmtId="37" fontId="3" fillId="3" borderId="19" xfId="2" applyNumberFormat="1" applyFont="1" applyFill="1" applyBorder="1" applyAlignment="1">
      <alignment vertical="center"/>
    </xf>
    <xf numFmtId="37" fontId="3" fillId="3" borderId="10" xfId="2" applyNumberFormat="1" applyFont="1" applyFill="1" applyBorder="1" applyAlignment="1">
      <alignment vertical="center"/>
    </xf>
    <xf numFmtId="37" fontId="22" fillId="0" borderId="0" xfId="2" applyNumberFormat="1" applyFont="1" applyBorder="1"/>
    <xf numFmtId="37" fontId="24" fillId="0" borderId="0" xfId="2" applyNumberFormat="1" applyFont="1" applyBorder="1"/>
    <xf numFmtId="37" fontId="32" fillId="0" borderId="0" xfId="2" applyNumberFormat="1" applyFont="1" applyBorder="1"/>
    <xf numFmtId="37" fontId="12" fillId="0" borderId="0" xfId="2" applyNumberFormat="1" applyFont="1" applyBorder="1"/>
    <xf numFmtId="37" fontId="3" fillId="0" borderId="0" xfId="2" applyNumberFormat="1" applyFont="1" applyBorder="1"/>
    <xf numFmtId="37" fontId="27" fillId="0" borderId="0" xfId="2" applyNumberFormat="1" applyFont="1" applyBorder="1"/>
    <xf numFmtId="37" fontId="13" fillId="0" borderId="0" xfId="2" applyNumberFormat="1" applyFont="1" applyBorder="1"/>
    <xf numFmtId="37" fontId="26" fillId="0" borderId="0" xfId="2" applyNumberFormat="1" applyFont="1" applyBorder="1"/>
    <xf numFmtId="37" fontId="3" fillId="3" borderId="10" xfId="2" applyNumberFormat="1" applyFont="1" applyFill="1" applyBorder="1"/>
    <xf numFmtId="37" fontId="12" fillId="0" borderId="0" xfId="2" applyNumberFormat="1" applyFont="1"/>
    <xf numFmtId="37" fontId="3" fillId="0" borderId="0" xfId="2" applyNumberFormat="1" applyFont="1" applyBorder="1" applyAlignment="1">
      <alignment horizontal="right"/>
    </xf>
    <xf numFmtId="37" fontId="33" fillId="4" borderId="0" xfId="0" applyFont="1" applyFill="1"/>
    <xf numFmtId="37" fontId="34" fillId="4" borderId="0" xfId="0" applyFont="1" applyFill="1"/>
    <xf numFmtId="37" fontId="34" fillId="4" borderId="0" xfId="0" applyFont="1" applyFill="1" applyBorder="1" applyAlignment="1">
      <alignment horizontal="right"/>
    </xf>
    <xf numFmtId="37" fontId="34" fillId="4" borderId="0" xfId="0" applyFont="1" applyFill="1" applyBorder="1" applyAlignment="1">
      <alignment horizontal="left"/>
    </xf>
    <xf numFmtId="165" fontId="33" fillId="4" borderId="0" xfId="0" applyNumberFormat="1" applyFont="1" applyFill="1"/>
    <xf numFmtId="37" fontId="35" fillId="4" borderId="0" xfId="0" applyFont="1" applyFill="1" applyBorder="1" applyAlignment="1">
      <alignment horizontal="right"/>
    </xf>
    <xf numFmtId="37" fontId="35" fillId="4" borderId="0" xfId="0" applyFont="1" applyFill="1" applyBorder="1" applyAlignment="1">
      <alignment horizontal="left"/>
    </xf>
    <xf numFmtId="37" fontId="34" fillId="4" borderId="0" xfId="0" applyFont="1" applyFill="1" applyBorder="1"/>
    <xf numFmtId="37" fontId="34" fillId="4" borderId="0" xfId="0" applyFont="1" applyFill="1" applyBorder="1" applyAlignment="1">
      <alignment horizontal="center"/>
    </xf>
    <xf numFmtId="14" fontId="33" fillId="4" borderId="0" xfId="0" applyNumberFormat="1" applyFont="1" applyFill="1"/>
    <xf numFmtId="37" fontId="34" fillId="4" borderId="5" xfId="0" applyFont="1" applyFill="1" applyBorder="1"/>
    <xf numFmtId="37" fontId="34" fillId="4" borderId="6" xfId="0" applyFont="1" applyFill="1" applyBorder="1"/>
    <xf numFmtId="37" fontId="34" fillId="4" borderId="7" xfId="0" applyFont="1" applyFill="1" applyBorder="1"/>
    <xf numFmtId="37" fontId="34" fillId="4" borderId="39" xfId="0" applyFont="1" applyFill="1" applyBorder="1"/>
    <xf numFmtId="37" fontId="34" fillId="4" borderId="35" xfId="0" applyFont="1" applyFill="1" applyBorder="1"/>
    <xf numFmtId="37" fontId="33" fillId="4" borderId="14" xfId="0" applyFont="1" applyFill="1" applyBorder="1" applyAlignment="1">
      <alignment horizontal="center"/>
    </xf>
    <xf numFmtId="37" fontId="36" fillId="4" borderId="15" xfId="0" applyFont="1" applyFill="1" applyBorder="1" applyAlignment="1">
      <alignment horizontal="center"/>
    </xf>
    <xf numFmtId="37" fontId="36" fillId="4" borderId="13" xfId="0" applyFont="1" applyFill="1" applyBorder="1" applyAlignment="1">
      <alignment horizontal="center"/>
    </xf>
    <xf numFmtId="37" fontId="36" fillId="4" borderId="43" xfId="0" applyFont="1" applyFill="1" applyBorder="1"/>
    <xf numFmtId="37" fontId="36" fillId="4" borderId="13" xfId="0" applyFont="1" applyFill="1" applyBorder="1"/>
    <xf numFmtId="37" fontId="36" fillId="6" borderId="44" xfId="0" applyFont="1" applyFill="1" applyBorder="1"/>
    <xf numFmtId="37" fontId="36" fillId="6" borderId="13" xfId="0" applyFont="1" applyFill="1" applyBorder="1"/>
    <xf numFmtId="3" fontId="34" fillId="7" borderId="31" xfId="0" applyNumberFormat="1" applyFont="1" applyFill="1" applyBorder="1"/>
    <xf numFmtId="9" fontId="34" fillId="8" borderId="21" xfId="6" applyFont="1" applyFill="1" applyBorder="1"/>
    <xf numFmtId="9" fontId="34" fillId="8" borderId="0" xfId="6" applyFont="1" applyFill="1" applyBorder="1"/>
    <xf numFmtId="38" fontId="34" fillId="4" borderId="39" xfId="1" applyNumberFormat="1" applyFont="1" applyFill="1" applyBorder="1"/>
    <xf numFmtId="164" fontId="34" fillId="4" borderId="0" xfId="1" applyNumberFormat="1" applyFont="1" applyFill="1" applyBorder="1"/>
    <xf numFmtId="164" fontId="34" fillId="6" borderId="35" xfId="1" applyNumberFormat="1" applyFont="1" applyFill="1" applyBorder="1"/>
    <xf numFmtId="164" fontId="34" fillId="6" borderId="0" xfId="1" applyNumberFormat="1" applyFont="1" applyFill="1" applyBorder="1"/>
    <xf numFmtId="3" fontId="34" fillId="7" borderId="33" xfId="0" applyNumberFormat="1" applyFont="1" applyFill="1" applyBorder="1"/>
    <xf numFmtId="9" fontId="34" fillId="8" borderId="19" xfId="6" applyFont="1" applyFill="1" applyBorder="1"/>
    <xf numFmtId="9" fontId="34" fillId="8" borderId="10" xfId="6" applyFont="1" applyFill="1" applyBorder="1"/>
    <xf numFmtId="38" fontId="34" fillId="4" borderId="45" xfId="1" applyNumberFormat="1" applyFont="1" applyFill="1" applyBorder="1"/>
    <xf numFmtId="164" fontId="34" fillId="4" borderId="10" xfId="1" applyNumberFormat="1" applyFont="1" applyFill="1" applyBorder="1"/>
    <xf numFmtId="164" fontId="34" fillId="6" borderId="37" xfId="1" applyNumberFormat="1" applyFont="1" applyFill="1" applyBorder="1"/>
    <xf numFmtId="164" fontId="34" fillId="6" borderId="10" xfId="1" applyNumberFormat="1" applyFont="1" applyFill="1" applyBorder="1"/>
    <xf numFmtId="164" fontId="34" fillId="4" borderId="45" xfId="1" applyNumberFormat="1" applyFont="1" applyFill="1" applyBorder="1"/>
    <xf numFmtId="37" fontId="37" fillId="9" borderId="0" xfId="0" applyFont="1" applyFill="1" applyBorder="1" applyAlignment="1" applyProtection="1">
      <alignment horizontal="center"/>
      <protection locked="0"/>
    </xf>
    <xf numFmtId="37" fontId="37" fillId="9" borderId="0" xfId="0" applyFont="1" applyFill="1" applyBorder="1" applyAlignment="1" applyProtection="1">
      <alignment horizontal="right"/>
      <protection locked="0"/>
    </xf>
    <xf numFmtId="164" fontId="34" fillId="4" borderId="39" xfId="1" applyNumberFormat="1" applyFont="1" applyFill="1" applyBorder="1"/>
    <xf numFmtId="164" fontId="33" fillId="4" borderId="0" xfId="1" applyNumberFormat="1" applyFont="1" applyFill="1" applyBorder="1"/>
    <xf numFmtId="164" fontId="33" fillId="6" borderId="35" xfId="1" applyNumberFormat="1" applyFont="1" applyFill="1" applyBorder="1"/>
    <xf numFmtId="164" fontId="34" fillId="4" borderId="0" xfId="1" applyNumberFormat="1" applyFont="1" applyFill="1"/>
    <xf numFmtId="164" fontId="33" fillId="4" borderId="0" xfId="1" applyNumberFormat="1" applyFont="1" applyFill="1"/>
    <xf numFmtId="164" fontId="33" fillId="6" borderId="0" xfId="1" applyNumberFormat="1" applyFont="1" applyFill="1"/>
    <xf numFmtId="164" fontId="34" fillId="6" borderId="0" xfId="1" applyNumberFormat="1" applyFont="1" applyFill="1"/>
    <xf numFmtId="37" fontId="37" fillId="9" borderId="13" xfId="0" applyFont="1" applyFill="1" applyBorder="1" applyAlignment="1" applyProtection="1">
      <alignment horizontal="center"/>
      <protection locked="0"/>
    </xf>
    <xf numFmtId="37" fontId="34" fillId="9" borderId="13" xfId="0" applyFont="1" applyFill="1" applyBorder="1" applyProtection="1">
      <protection locked="0"/>
    </xf>
    <xf numFmtId="164" fontId="36" fillId="4" borderId="43" xfId="1" applyNumberFormat="1" applyFont="1" applyFill="1" applyBorder="1"/>
    <xf numFmtId="164" fontId="36" fillId="4" borderId="13" xfId="1" applyNumberFormat="1" applyFont="1" applyFill="1" applyBorder="1"/>
    <xf numFmtId="164" fontId="36" fillId="6" borderId="44" xfId="1" applyNumberFormat="1" applyFont="1" applyFill="1" applyBorder="1" applyAlignment="1">
      <alignment horizontal="right"/>
    </xf>
    <xf numFmtId="164" fontId="36" fillId="6" borderId="13" xfId="1" applyNumberFormat="1" applyFont="1" applyFill="1" applyBorder="1" applyAlignment="1">
      <alignment horizontal="right"/>
    </xf>
    <xf numFmtId="37" fontId="34" fillId="9" borderId="0" xfId="0" applyFont="1" applyFill="1" applyBorder="1" applyProtection="1">
      <protection locked="0"/>
    </xf>
    <xf numFmtId="37" fontId="34" fillId="0" borderId="0" xfId="0" applyFont="1" applyFill="1" applyBorder="1" applyProtection="1">
      <protection locked="0"/>
    </xf>
    <xf numFmtId="164" fontId="34" fillId="9" borderId="39" xfId="1" applyNumberFormat="1" applyFont="1" applyFill="1" applyBorder="1" applyProtection="1">
      <protection locked="0"/>
    </xf>
    <xf numFmtId="164" fontId="34" fillId="9" borderId="0" xfId="1" applyNumberFormat="1" applyFont="1" applyFill="1" applyBorder="1" applyProtection="1">
      <protection locked="0"/>
    </xf>
    <xf numFmtId="164" fontId="34" fillId="6" borderId="35" xfId="1" applyNumberFormat="1" applyFont="1" applyFill="1" applyBorder="1" applyProtection="1">
      <protection locked="0"/>
    </xf>
    <xf numFmtId="164" fontId="34" fillId="6" borderId="0" xfId="1" applyNumberFormat="1" applyFont="1" applyFill="1" applyBorder="1" applyProtection="1">
      <protection locked="0"/>
    </xf>
    <xf numFmtId="3" fontId="39" fillId="2" borderId="0" xfId="0" applyNumberFormat="1" applyFont="1"/>
    <xf numFmtId="164" fontId="21" fillId="6" borderId="46" xfId="1" applyNumberFormat="1" applyFont="1" applyFill="1" applyBorder="1" applyProtection="1"/>
    <xf numFmtId="164" fontId="34" fillId="9" borderId="0" xfId="1" applyNumberFormat="1" applyFont="1" applyFill="1" applyBorder="1" applyProtection="1"/>
    <xf numFmtId="164" fontId="21" fillId="6" borderId="24" xfId="1" applyNumberFormat="1" applyFont="1" applyFill="1" applyBorder="1" applyProtection="1"/>
    <xf numFmtId="164" fontId="34" fillId="9" borderId="39" xfId="1" applyNumberFormat="1" applyFont="1" applyFill="1" applyBorder="1" applyProtection="1"/>
    <xf numFmtId="37" fontId="21" fillId="9" borderId="0" xfId="0" applyFont="1" applyFill="1" applyBorder="1" applyAlignment="1" applyProtection="1">
      <alignment horizontal="left"/>
      <protection locked="0"/>
    </xf>
    <xf numFmtId="164" fontId="34" fillId="6" borderId="37" xfId="1" applyNumberFormat="1" applyFont="1" applyFill="1" applyBorder="1" applyProtection="1">
      <protection locked="0"/>
    </xf>
    <xf numFmtId="164" fontId="34" fillId="6" borderId="10" xfId="1" applyNumberFormat="1" applyFont="1" applyFill="1" applyBorder="1" applyProtection="1">
      <protection locked="0"/>
    </xf>
    <xf numFmtId="164" fontId="37" fillId="6" borderId="35" xfId="1" applyNumberFormat="1" applyFont="1" applyFill="1" applyBorder="1" applyProtection="1"/>
    <xf numFmtId="164" fontId="37" fillId="6" borderId="0" xfId="1" applyNumberFormat="1" applyFont="1" applyFill="1" applyBorder="1" applyProtection="1"/>
    <xf numFmtId="164" fontId="34" fillId="9" borderId="43" xfId="1" applyNumberFormat="1" applyFont="1" applyFill="1" applyBorder="1" applyProtection="1">
      <protection locked="0"/>
    </xf>
    <xf numFmtId="164" fontId="34" fillId="9" borderId="13" xfId="1" applyNumberFormat="1" applyFont="1" applyFill="1" applyBorder="1" applyProtection="1">
      <protection locked="0"/>
    </xf>
    <xf numFmtId="164" fontId="34" fillId="6" borderId="44" xfId="1" applyNumberFormat="1" applyFont="1" applyFill="1" applyBorder="1" applyProtection="1">
      <protection locked="0"/>
    </xf>
    <xf numFmtId="164" fontId="34" fillId="6" borderId="13" xfId="1" applyNumberFormat="1" applyFont="1" applyFill="1" applyBorder="1" applyProtection="1">
      <protection locked="0"/>
    </xf>
    <xf numFmtId="37" fontId="34" fillId="9" borderId="0" xfId="0" applyFont="1" applyFill="1" applyBorder="1" applyAlignment="1" applyProtection="1">
      <alignment horizontal="right"/>
      <protection locked="0"/>
    </xf>
    <xf numFmtId="37" fontId="40" fillId="9" borderId="0" xfId="0" applyFont="1" applyFill="1" applyBorder="1" applyAlignment="1" applyProtection="1">
      <alignment horizontal="center"/>
      <protection locked="0"/>
    </xf>
    <xf numFmtId="37" fontId="37" fillId="9" borderId="0" xfId="0" applyFont="1" applyFill="1" applyBorder="1" applyProtection="1">
      <protection locked="0"/>
    </xf>
    <xf numFmtId="164" fontId="37" fillId="6" borderId="46" xfId="1" applyNumberFormat="1" applyFont="1" applyFill="1" applyBorder="1" applyProtection="1">
      <protection locked="0"/>
    </xf>
    <xf numFmtId="164" fontId="37" fillId="9" borderId="0" xfId="1" applyNumberFormat="1" applyFont="1" applyFill="1" applyBorder="1" applyProtection="1">
      <protection locked="0"/>
    </xf>
    <xf numFmtId="164" fontId="37" fillId="6" borderId="24" xfId="1" applyNumberFormat="1" applyFont="1" applyFill="1" applyBorder="1" applyProtection="1">
      <protection locked="0"/>
    </xf>
    <xf numFmtId="164" fontId="37" fillId="9" borderId="39" xfId="1" applyNumberFormat="1" applyFont="1" applyFill="1" applyBorder="1" applyProtection="1">
      <protection locked="0"/>
    </xf>
    <xf numFmtId="3" fontId="34" fillId="9" borderId="0" xfId="0" applyNumberFormat="1" applyFont="1" applyFill="1" applyBorder="1" applyProtection="1">
      <protection locked="0"/>
    </xf>
    <xf numFmtId="37" fontId="41" fillId="9" borderId="0" xfId="0" applyFont="1" applyFill="1" applyBorder="1" applyProtection="1">
      <protection locked="0"/>
    </xf>
    <xf numFmtId="37" fontId="40" fillId="9" borderId="0" xfId="0" applyFont="1" applyFill="1" applyBorder="1" applyProtection="1">
      <protection locked="0"/>
    </xf>
    <xf numFmtId="164" fontId="34" fillId="9" borderId="10" xfId="1" applyNumberFormat="1" applyFont="1" applyFill="1" applyBorder="1" applyProtection="1">
      <protection locked="0"/>
    </xf>
    <xf numFmtId="164" fontId="34" fillId="9" borderId="45" xfId="1" applyNumberFormat="1" applyFont="1" applyFill="1" applyBorder="1" applyProtection="1">
      <protection locked="0"/>
    </xf>
    <xf numFmtId="164" fontId="42" fillId="6" borderId="35" xfId="1" applyNumberFormat="1" applyFont="1" applyFill="1" applyBorder="1" applyAlignment="1" applyProtection="1">
      <alignment horizontal="right"/>
    </xf>
    <xf numFmtId="164" fontId="42" fillId="9" borderId="0" xfId="1" applyNumberFormat="1" applyFont="1" applyFill="1" applyBorder="1" applyProtection="1"/>
    <xf numFmtId="164" fontId="42" fillId="6" borderId="0" xfId="1" applyNumberFormat="1" applyFont="1" applyFill="1" applyBorder="1" applyProtection="1"/>
    <xf numFmtId="164" fontId="42" fillId="9" borderId="39" xfId="1" applyNumberFormat="1" applyFont="1" applyFill="1" applyBorder="1" applyProtection="1"/>
    <xf numFmtId="164" fontId="42" fillId="6" borderId="35" xfId="1" applyNumberFormat="1" applyFont="1" applyFill="1" applyBorder="1" applyProtection="1"/>
    <xf numFmtId="164" fontId="34" fillId="9" borderId="24" xfId="1" applyNumberFormat="1" applyFont="1" applyFill="1" applyBorder="1" applyProtection="1">
      <protection locked="0"/>
    </xf>
    <xf numFmtId="164" fontId="34" fillId="9" borderId="47" xfId="1" applyNumberFormat="1" applyFont="1" applyFill="1" applyBorder="1" applyProtection="1">
      <protection locked="0"/>
    </xf>
    <xf numFmtId="164" fontId="34" fillId="6" borderId="46" xfId="1" applyNumberFormat="1" applyFont="1" applyFill="1" applyBorder="1" applyProtection="1">
      <protection locked="0"/>
    </xf>
    <xf numFmtId="164" fontId="37" fillId="9" borderId="0" xfId="1" applyNumberFormat="1" applyFont="1" applyFill="1" applyBorder="1" applyProtection="1"/>
    <xf numFmtId="164" fontId="37" fillId="9" borderId="39" xfId="1" applyNumberFormat="1" applyFont="1" applyFill="1" applyBorder="1" applyProtection="1"/>
    <xf numFmtId="164" fontId="37" fillId="9" borderId="8" xfId="1" applyNumberFormat="1" applyFont="1" applyFill="1" applyBorder="1" applyProtection="1">
      <protection locked="0"/>
    </xf>
    <xf numFmtId="164" fontId="37" fillId="9" borderId="4" xfId="1" applyNumberFormat="1" applyFont="1" applyFill="1" applyBorder="1" applyProtection="1">
      <protection locked="0"/>
    </xf>
    <xf numFmtId="164" fontId="37" fillId="6" borderId="9" xfId="1" applyNumberFormat="1" applyFont="1" applyFill="1" applyBorder="1" applyProtection="1"/>
    <xf numFmtId="164" fontId="37" fillId="9" borderId="10" xfId="1" applyNumberFormat="1" applyFont="1" applyFill="1" applyBorder="1" applyProtection="1"/>
    <xf numFmtId="164" fontId="37" fillId="6" borderId="10" xfId="1" applyNumberFormat="1" applyFont="1" applyFill="1" applyBorder="1" applyProtection="1"/>
    <xf numFmtId="164" fontId="37" fillId="9" borderId="8" xfId="1" applyNumberFormat="1" applyFont="1" applyFill="1" applyBorder="1" applyProtection="1"/>
    <xf numFmtId="164" fontId="37" fillId="9" borderId="4" xfId="1" applyNumberFormat="1" applyFont="1" applyFill="1" applyBorder="1" applyProtection="1"/>
    <xf numFmtId="37" fontId="34" fillId="9" borderId="0" xfId="0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/>
    <xf numFmtId="0" fontId="5" fillId="0" borderId="35" xfId="0" applyNumberFormat="1" applyFont="1" applyFill="1" applyBorder="1"/>
    <xf numFmtId="0" fontId="45" fillId="0" borderId="48" xfId="0" applyNumberFormat="1" applyFont="1" applyFill="1" applyBorder="1" applyAlignment="1">
      <alignment horizontal="right"/>
    </xf>
    <xf numFmtId="37" fontId="2" fillId="0" borderId="10" xfId="0" applyNumberFormat="1" applyFont="1" applyFill="1" applyBorder="1"/>
    <xf numFmtId="37" fontId="12" fillId="0" borderId="0" xfId="0" applyNumberFormat="1" applyFont="1" applyFill="1"/>
    <xf numFmtId="37" fontId="33" fillId="9" borderId="0" xfId="0" applyFont="1" applyFill="1" applyBorder="1" applyProtection="1">
      <protection locked="0"/>
    </xf>
    <xf numFmtId="37" fontId="33" fillId="4" borderId="0" xfId="0" applyFont="1" applyFill="1" applyBorder="1" applyAlignment="1">
      <alignment horizontal="right"/>
    </xf>
    <xf numFmtId="164" fontId="33" fillId="9" borderId="0" xfId="1" applyNumberFormat="1" applyFont="1" applyFill="1" applyBorder="1" applyProtection="1">
      <protection locked="0"/>
    </xf>
    <xf numFmtId="3" fontId="8" fillId="0" borderId="50" xfId="0" applyNumberFormat="1" applyFont="1" applyFill="1" applyBorder="1"/>
    <xf numFmtId="0" fontId="10" fillId="10" borderId="0" xfId="0" applyNumberFormat="1" applyFont="1" applyFill="1"/>
    <xf numFmtId="0" fontId="5" fillId="10" borderId="0" xfId="0" applyNumberFormat="1" applyFont="1" applyFill="1" applyBorder="1"/>
    <xf numFmtId="0" fontId="0" fillId="10" borderId="0" xfId="0" applyNumberFormat="1" applyFill="1"/>
    <xf numFmtId="0" fontId="10" fillId="10" borderId="0" xfId="0" applyNumberFormat="1" applyFont="1" applyFill="1" applyBorder="1"/>
    <xf numFmtId="0" fontId="11" fillId="10" borderId="0" xfId="0" applyNumberFormat="1" applyFont="1" applyFill="1"/>
    <xf numFmtId="0" fontId="5" fillId="10" borderId="6" xfId="0" applyNumberFormat="1" applyFont="1" applyFill="1" applyBorder="1"/>
    <xf numFmtId="0" fontId="5" fillId="10" borderId="4" xfId="0" applyNumberFormat="1" applyFont="1" applyFill="1" applyBorder="1"/>
    <xf numFmtId="0" fontId="5" fillId="10" borderId="5" xfId="0" applyNumberFormat="1" applyFont="1" applyFill="1" applyBorder="1"/>
    <xf numFmtId="0" fontId="5" fillId="10" borderId="39" xfId="0" applyNumberFormat="1" applyFont="1" applyFill="1" applyBorder="1"/>
    <xf numFmtId="0" fontId="5" fillId="10" borderId="8" xfId="0" applyNumberFormat="1" applyFont="1" applyFill="1" applyBorder="1"/>
    <xf numFmtId="3" fontId="0" fillId="10" borderId="0" xfId="0" applyNumberFormat="1" applyFill="1"/>
    <xf numFmtId="3" fontId="10" fillId="10" borderId="0" xfId="0" applyNumberFormat="1" applyFont="1" applyFill="1"/>
    <xf numFmtId="10" fontId="11" fillId="10" borderId="49" xfId="0" applyNumberFormat="1" applyFont="1" applyFill="1" applyBorder="1"/>
    <xf numFmtId="10" fontId="5" fillId="10" borderId="12" xfId="0" applyNumberFormat="1" applyFont="1" applyFill="1" applyBorder="1" applyAlignment="1">
      <alignment horizontal="center"/>
    </xf>
    <xf numFmtId="38" fontId="46" fillId="0" borderId="10" xfId="0" applyNumberFormat="1" applyFont="1" applyFill="1" applyBorder="1"/>
    <xf numFmtId="37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37" fontId="33" fillId="4" borderId="0" xfId="0" applyFont="1" applyFill="1" applyAlignment="1">
      <alignment horizontal="center"/>
    </xf>
    <xf numFmtId="37" fontId="37" fillId="9" borderId="0" xfId="0" applyFont="1" applyFill="1" applyBorder="1" applyAlignment="1" applyProtection="1">
      <alignment horizontal="right" wrapText="1"/>
      <protection locked="0"/>
    </xf>
    <xf numFmtId="37" fontId="34" fillId="2" borderId="0" xfId="0" applyFont="1" applyBorder="1" applyAlignment="1">
      <alignment horizontal="right" wrapText="1"/>
    </xf>
    <xf numFmtId="38" fontId="35" fillId="5" borderId="40" xfId="0" applyNumberFormat="1" applyFont="1" applyFill="1" applyBorder="1" applyAlignment="1">
      <alignment horizontal="center"/>
    </xf>
    <xf numFmtId="38" fontId="35" fillId="5" borderId="41" xfId="0" applyNumberFormat="1" applyFont="1" applyFill="1" applyBorder="1" applyAlignment="1">
      <alignment horizontal="center"/>
    </xf>
    <xf numFmtId="38" fontId="35" fillId="5" borderId="42" xfId="0" applyNumberFormat="1" applyFont="1" applyFill="1" applyBorder="1" applyAlignment="1">
      <alignment horizontal="center"/>
    </xf>
    <xf numFmtId="37" fontId="35" fillId="4" borderId="0" xfId="0" applyFont="1" applyFill="1" applyAlignment="1">
      <alignment horizontal="center"/>
    </xf>
    <xf numFmtId="38" fontId="34" fillId="5" borderId="39" xfId="0" applyNumberFormat="1" applyFont="1" applyFill="1" applyBorder="1" applyAlignment="1">
      <alignment horizontal="center"/>
    </xf>
    <xf numFmtId="38" fontId="34" fillId="5" borderId="0" xfId="0" applyNumberFormat="1" applyFont="1" applyFill="1" applyBorder="1" applyAlignment="1">
      <alignment horizontal="center"/>
    </xf>
    <xf numFmtId="38" fontId="34" fillId="5" borderId="35" xfId="0" applyNumberFormat="1" applyFont="1" applyFill="1" applyBorder="1" applyAlignment="1">
      <alignment horizontal="center"/>
    </xf>
    <xf numFmtId="37" fontId="34" fillId="4" borderId="0" xfId="0" applyFont="1" applyFill="1" applyAlignment="1">
      <alignment horizontal="center"/>
    </xf>
    <xf numFmtId="38" fontId="34" fillId="5" borderId="5" xfId="0" applyNumberFormat="1" applyFont="1" applyFill="1" applyBorder="1" applyAlignment="1">
      <alignment horizontal="center"/>
    </xf>
    <xf numFmtId="38" fontId="34" fillId="5" borderId="6" xfId="0" applyNumberFormat="1" applyFont="1" applyFill="1" applyBorder="1" applyAlignment="1">
      <alignment horizontal="center"/>
    </xf>
    <xf numFmtId="38" fontId="34" fillId="5" borderId="7" xfId="0" applyNumberFormat="1" applyFont="1" applyFill="1" applyBorder="1" applyAlignment="1">
      <alignment horizontal="center"/>
    </xf>
    <xf numFmtId="37" fontId="25" fillId="0" borderId="3" xfId="2" applyNumberFormat="1" applyFont="1" applyBorder="1" applyAlignment="1">
      <alignment horizontal="center"/>
    </xf>
    <xf numFmtId="37" fontId="25" fillId="0" borderId="10" xfId="2" applyNumberFormat="1" applyFont="1" applyBorder="1" applyAlignment="1">
      <alignment horizontal="center"/>
    </xf>
    <xf numFmtId="37" fontId="22" fillId="0" borderId="26" xfId="2" applyNumberFormat="1" applyFont="1" applyBorder="1" applyAlignment="1">
      <alignment horizontal="center" vertical="center" wrapText="1"/>
    </xf>
    <xf numFmtId="37" fontId="22" fillId="0" borderId="27" xfId="2" applyNumberFormat="1" applyFont="1" applyBorder="1" applyAlignment="1">
      <alignment horizontal="center" vertical="center" wrapText="1"/>
    </xf>
    <xf numFmtId="37" fontId="22" fillId="0" borderId="22" xfId="2" applyNumberFormat="1" applyFont="1" applyBorder="1" applyAlignment="1">
      <alignment horizontal="center" vertical="center" wrapText="1"/>
    </xf>
    <xf numFmtId="37" fontId="22" fillId="0" borderId="2" xfId="2" applyNumberFormat="1" applyFont="1" applyBorder="1" applyAlignment="1">
      <alignment horizontal="center" vertical="center" wrapText="1"/>
    </xf>
    <xf numFmtId="37" fontId="26" fillId="0" borderId="28" xfId="2" applyNumberFormat="1" applyFont="1" applyBorder="1" applyAlignment="1">
      <alignment horizontal="center" vertical="center" wrapText="1"/>
    </xf>
    <xf numFmtId="37" fontId="26" fillId="0" borderId="30" xfId="2" applyNumberFormat="1" applyFont="1" applyBorder="1" applyAlignment="1">
      <alignment horizontal="center" vertical="center" wrapText="1"/>
    </xf>
    <xf numFmtId="37" fontId="26" fillId="0" borderId="29" xfId="2" applyNumberFormat="1" applyFont="1" applyBorder="1" applyAlignment="1">
      <alignment horizontal="center" vertical="center" wrapText="1"/>
    </xf>
    <xf numFmtId="37" fontId="26" fillId="0" borderId="31" xfId="2" applyNumberFormat="1" applyFont="1" applyBorder="1" applyAlignment="1">
      <alignment horizontal="center" vertical="center" wrapText="1"/>
    </xf>
    <xf numFmtId="164" fontId="28" fillId="0" borderId="29" xfId="3" applyNumberFormat="1" applyFont="1" applyBorder="1" applyAlignment="1">
      <alignment horizontal="center"/>
    </xf>
    <xf numFmtId="164" fontId="28" fillId="0" borderId="33" xfId="3" applyNumberFormat="1" applyFont="1" applyBorder="1" applyAlignment="1">
      <alignment horizontal="center"/>
    </xf>
    <xf numFmtId="37" fontId="12" fillId="0" borderId="20" xfId="2" applyNumberFormat="1" applyFont="1" applyBorder="1" applyAlignment="1">
      <alignment horizontal="left" wrapText="1"/>
    </xf>
    <xf numFmtId="37" fontId="12" fillId="0" borderId="32" xfId="2" applyNumberFormat="1" applyFont="1" applyBorder="1" applyAlignment="1">
      <alignment horizontal="left" wrapText="1"/>
    </xf>
    <xf numFmtId="37" fontId="12" fillId="0" borderId="19" xfId="2" applyNumberFormat="1" applyFont="1" applyBorder="1" applyAlignment="1">
      <alignment horizontal="left" wrapText="1"/>
    </xf>
    <xf numFmtId="37" fontId="12" fillId="0" borderId="18" xfId="2" applyNumberFormat="1" applyFont="1" applyBorder="1" applyAlignment="1">
      <alignment horizontal="left" wrapText="1"/>
    </xf>
    <xf numFmtId="164" fontId="28" fillId="0" borderId="14" xfId="3" applyNumberFormat="1" applyFont="1" applyBorder="1" applyAlignment="1">
      <alignment horizontal="center"/>
    </xf>
    <xf numFmtId="164" fontId="28" fillId="2" borderId="14" xfId="3" applyNumberFormat="1" applyFont="1" applyFill="1" applyBorder="1" applyAlignment="1">
      <alignment horizontal="center"/>
    </xf>
    <xf numFmtId="37" fontId="29" fillId="0" borderId="26" xfId="2" applyNumberFormat="1" applyFont="1" applyBorder="1" applyAlignment="1">
      <alignment horizontal="left" vertical="center"/>
    </xf>
    <xf numFmtId="37" fontId="29" fillId="0" borderId="16" xfId="2" applyNumberFormat="1" applyFont="1" applyBorder="1" applyAlignment="1">
      <alignment horizontal="left" vertical="center"/>
    </xf>
    <xf numFmtId="37" fontId="29" fillId="0" borderId="19" xfId="2" applyNumberFormat="1" applyFont="1" applyBorder="1" applyAlignment="1">
      <alignment horizontal="left" vertical="center"/>
    </xf>
    <xf numFmtId="37" fontId="29" fillId="0" borderId="18" xfId="2" applyNumberFormat="1" applyFont="1" applyBorder="1" applyAlignment="1">
      <alignment horizontal="left" vertical="center"/>
    </xf>
    <xf numFmtId="37" fontId="29" fillId="0" borderId="14" xfId="2" applyNumberFormat="1" applyFont="1" applyBorder="1" applyAlignment="1">
      <alignment horizontal="left" vertical="center" wrapText="1"/>
    </xf>
    <xf numFmtId="37" fontId="29" fillId="0" borderId="14" xfId="2" applyNumberFormat="1" applyFont="1" applyBorder="1" applyAlignment="1">
      <alignment horizontal="left" vertical="center"/>
    </xf>
    <xf numFmtId="37" fontId="24" fillId="0" borderId="14" xfId="2" applyNumberFormat="1" applyFont="1" applyBorder="1" applyAlignment="1">
      <alignment horizontal="left" vertical="center" wrapText="1"/>
    </xf>
    <xf numFmtId="164" fontId="28" fillId="0" borderId="29" xfId="3" applyNumberFormat="1" applyFont="1" applyBorder="1" applyAlignment="1">
      <alignment horizontal="center" vertical="center"/>
    </xf>
    <xf numFmtId="164" fontId="28" fillId="0" borderId="33" xfId="3" applyNumberFormat="1" applyFont="1" applyBorder="1" applyAlignment="1">
      <alignment horizontal="center" vertical="center"/>
    </xf>
    <xf numFmtId="0" fontId="1" fillId="0" borderId="14" xfId="2" applyBorder="1" applyAlignment="1">
      <alignment horizontal="left" vertical="center" wrapText="1"/>
    </xf>
    <xf numFmtId="37" fontId="12" fillId="0" borderId="0" xfId="2" applyNumberFormat="1" applyFont="1" applyBorder="1" applyAlignment="1">
      <alignment horizontal="center"/>
    </xf>
    <xf numFmtId="37" fontId="12" fillId="0" borderId="10" xfId="2" applyNumberFormat="1" applyFont="1" applyBorder="1" applyAlignment="1">
      <alignment horizontal="center"/>
    </xf>
    <xf numFmtId="37" fontId="12" fillId="0" borderId="35" xfId="2" applyNumberFormat="1" applyFont="1" applyBorder="1" applyAlignment="1">
      <alignment horizontal="center"/>
    </xf>
    <xf numFmtId="37" fontId="12" fillId="0" borderId="37" xfId="2" applyNumberFormat="1" applyFont="1" applyBorder="1" applyAlignment="1">
      <alignment horizontal="center"/>
    </xf>
    <xf numFmtId="164" fontId="28" fillId="0" borderId="36" xfId="3" applyNumberFormat="1" applyFont="1" applyBorder="1" applyAlignment="1">
      <alignment horizontal="right" vertical="center"/>
    </xf>
    <xf numFmtId="164" fontId="28" fillId="0" borderId="38" xfId="3" applyNumberFormat="1" applyFont="1" applyBorder="1" applyAlignment="1">
      <alignment horizontal="right" vertical="center"/>
    </xf>
    <xf numFmtId="37" fontId="25" fillId="0" borderId="14" xfId="2" applyNumberFormat="1" applyFont="1" applyBorder="1" applyAlignment="1">
      <alignment horizontal="left" vertical="center" wrapText="1"/>
    </xf>
    <xf numFmtId="164" fontId="28" fillId="0" borderId="16" xfId="3" applyNumberFormat="1" applyFont="1" applyBorder="1" applyAlignment="1">
      <alignment horizontal="center" vertical="center"/>
    </xf>
    <xf numFmtId="164" fontId="28" fillId="0" borderId="18" xfId="3" applyNumberFormat="1" applyFont="1" applyBorder="1" applyAlignment="1">
      <alignment horizontal="center" vertical="center"/>
    </xf>
    <xf numFmtId="14" fontId="5" fillId="0" borderId="0" xfId="2" applyNumberFormat="1" applyFont="1" applyBorder="1" applyAlignment="1">
      <alignment horizontal="left"/>
    </xf>
    <xf numFmtId="14" fontId="5" fillId="0" borderId="17" xfId="2" applyNumberFormat="1" applyFont="1" applyBorder="1" applyAlignment="1">
      <alignment horizontal="left"/>
    </xf>
    <xf numFmtId="0" fontId="6" fillId="0" borderId="13" xfId="2" applyFont="1" applyBorder="1" applyAlignment="1">
      <alignment horizontal="center"/>
    </xf>
    <xf numFmtId="0" fontId="1" fillId="0" borderId="0" xfId="2" applyAlignment="1">
      <alignment horizontal="right"/>
    </xf>
    <xf numFmtId="0" fontId="1" fillId="0" borderId="17" xfId="2" applyBorder="1" applyAlignment="1">
      <alignment horizontal="right"/>
    </xf>
    <xf numFmtId="0" fontId="1" fillId="0" borderId="13" xfId="2" applyBorder="1" applyAlignment="1">
      <alignment horizontal="center"/>
    </xf>
    <xf numFmtId="0" fontId="1" fillId="0" borderId="23" xfId="2" applyBorder="1" applyAlignment="1">
      <alignment horizontal="center"/>
    </xf>
    <xf numFmtId="0" fontId="1" fillId="0" borderId="15" xfId="2" applyBorder="1" applyAlignment="1">
      <alignment horizontal="center"/>
    </xf>
    <xf numFmtId="0" fontId="5" fillId="0" borderId="0" xfId="2" applyFont="1" applyBorder="1" applyAlignment="1">
      <alignment horizontal="center"/>
    </xf>
    <xf numFmtId="164" fontId="0" fillId="0" borderId="10" xfId="3" applyNumberFormat="1" applyFont="1" applyBorder="1" applyAlignment="1">
      <alignment horizontal="right"/>
    </xf>
    <xf numFmtId="164" fontId="0" fillId="0" borderId="13" xfId="3" applyNumberFormat="1" applyFont="1" applyBorder="1" applyAlignment="1">
      <alignment horizontal="right"/>
    </xf>
    <xf numFmtId="164" fontId="5" fillId="0" borderId="11" xfId="3" applyNumberFormat="1" applyFont="1" applyBorder="1" applyAlignment="1">
      <alignment horizontal="right"/>
    </xf>
    <xf numFmtId="164" fontId="5" fillId="0" borderId="25" xfId="3" applyNumberFormat="1" applyFont="1" applyBorder="1" applyAlignment="1">
      <alignment horizontal="right"/>
    </xf>
    <xf numFmtId="164" fontId="5" fillId="0" borderId="12" xfId="3" applyNumberFormat="1" applyFont="1" applyBorder="1" applyAlignment="1">
      <alignment horizontal="right"/>
    </xf>
    <xf numFmtId="9" fontId="1" fillId="0" borderId="0" xfId="2" applyNumberFormat="1" applyBorder="1" applyAlignment="1">
      <alignment horizontal="center"/>
    </xf>
    <xf numFmtId="164" fontId="1" fillId="0" borderId="0" xfId="2" applyNumberFormat="1" applyBorder="1" applyAlignment="1">
      <alignment horizontal="center"/>
    </xf>
    <xf numFmtId="0" fontId="5" fillId="0" borderId="0" xfId="2" applyFont="1" applyAlignment="1">
      <alignment horizontal="right"/>
    </xf>
    <xf numFmtId="0" fontId="14" fillId="0" borderId="0" xfId="2" applyFont="1" applyAlignment="1">
      <alignment horizontal="center" wrapText="1"/>
    </xf>
  </cellXfs>
  <cellStyles count="7">
    <cellStyle name="Comma" xfId="1" builtinId="3"/>
    <cellStyle name="Comma 2" xfId="3"/>
    <cellStyle name="Currency 2" xfId="5"/>
    <cellStyle name="Normal" xfId="0" builtinId="0"/>
    <cellStyle name="Normal 2" xfId="2"/>
    <cellStyle name="Percent" xfId="6" builtinId="5"/>
    <cellStyle name="Percent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45</xdr:row>
      <xdr:rowOff>0</xdr:rowOff>
    </xdr:from>
    <xdr:to>
      <xdr:col>9</xdr:col>
      <xdr:colOff>76200</xdr:colOff>
      <xdr:row>45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483350"/>
          <a:ext cx="37973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3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4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5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6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7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  <xdr:twoCellAnchor>
    <xdr:from>
      <xdr:col>0</xdr:col>
      <xdr:colOff>0</xdr:colOff>
      <xdr:row>76</xdr:row>
      <xdr:rowOff>0</xdr:rowOff>
    </xdr:from>
    <xdr:to>
      <xdr:col>0</xdr:col>
      <xdr:colOff>0</xdr:colOff>
      <xdr:row>76</xdr:row>
      <xdr:rowOff>0</xdr:rowOff>
    </xdr:to>
    <xdr:sp macro="" textlink="" fLocksText="0">
      <xdr:nvSpPr>
        <xdr:cNvPr id="8" name="Line 1"/>
        <xdr:cNvSpPr>
          <a:spLocks noChangeShapeType="1"/>
        </xdr:cNvSpPr>
      </xdr:nvSpPr>
      <xdr:spPr bwMode="auto">
        <a:xfrm>
          <a:off x="0" y="1130935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view="pageBreakPreview" zoomScale="120" zoomScaleNormal="100" zoomScaleSheetLayoutView="120" workbookViewId="0">
      <selection activeCell="Q8" sqref="Q8"/>
    </sheetView>
  </sheetViews>
  <sheetFormatPr defaultColWidth="8.88671875" defaultRowHeight="15" x14ac:dyDescent="0.2"/>
  <cols>
    <col min="1" max="1" width="8.88671875" style="3"/>
    <col min="2" max="2" width="4.33203125" style="3" customWidth="1"/>
    <col min="3" max="3" width="9.44140625" style="3" customWidth="1"/>
    <col min="4" max="4" width="4.21875" style="3" customWidth="1"/>
    <col min="5" max="5" width="8.5546875" style="3" bestFit="1" customWidth="1"/>
    <col min="6" max="6" width="4.44140625" style="3" customWidth="1"/>
    <col min="7" max="7" width="8.109375" style="3" bestFit="1" customWidth="1"/>
    <col min="8" max="8" width="3.5546875" style="3" customWidth="1"/>
    <col min="9" max="9" width="8.109375" style="3" bestFit="1" customWidth="1"/>
    <col min="10" max="10" width="3.109375" style="3" customWidth="1"/>
    <col min="11" max="11" width="10.109375" style="3" customWidth="1"/>
    <col min="12" max="12" width="9.33203125" style="3" customWidth="1"/>
    <col min="13" max="13" width="9.44140625" style="3" customWidth="1"/>
    <col min="14" max="14" width="8.88671875" style="3"/>
    <col min="15" max="15" width="7.88671875" style="3" bestFit="1" customWidth="1"/>
    <col min="16" max="16" width="9.109375" style="3" bestFit="1" customWidth="1"/>
    <col min="17" max="17" width="8.88671875" style="3"/>
    <col min="18" max="18" width="7.33203125" style="3" bestFit="1" customWidth="1"/>
    <col min="19" max="16384" width="8.88671875" style="3"/>
  </cols>
  <sheetData>
    <row r="1" spans="1:13" ht="15.75" x14ac:dyDescent="0.25">
      <c r="A1" s="231">
        <f>+'Det. Bud.'!B1</f>
        <v>0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</row>
    <row r="2" spans="1:13" ht="15.75" x14ac:dyDescent="0.25">
      <c r="A2" s="231">
        <f>+'Det. Bud.'!B2</f>
        <v>0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</row>
    <row r="3" spans="1:13" ht="15.75" x14ac:dyDescent="0.25">
      <c r="A3" s="232" t="s">
        <v>16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</row>
    <row r="4" spans="1:13" ht="15.75" thickBot="1" x14ac:dyDescent="0.25"/>
    <row r="5" spans="1:13" ht="15.75" x14ac:dyDescent="0.25">
      <c r="A5" s="223" t="s">
        <v>180</v>
      </c>
      <c r="B5" s="4"/>
      <c r="C5" s="221" t="s">
        <v>182</v>
      </c>
      <c r="D5" s="4"/>
      <c r="E5" s="4"/>
      <c r="F5" s="4"/>
      <c r="G5" s="4"/>
      <c r="H5" s="4"/>
      <c r="I5" s="4"/>
      <c r="J5" s="4"/>
      <c r="K5" s="4" t="s">
        <v>179</v>
      </c>
      <c r="L5" s="4"/>
      <c r="M5" s="5"/>
    </row>
    <row r="6" spans="1:13" ht="15.75" x14ac:dyDescent="0.25">
      <c r="A6" s="224" t="s">
        <v>185</v>
      </c>
      <c r="B6" s="207"/>
      <c r="C6" s="217" t="s">
        <v>183</v>
      </c>
      <c r="D6" s="207"/>
      <c r="E6" s="207"/>
      <c r="F6" s="207"/>
      <c r="G6" s="207"/>
      <c r="H6" s="207"/>
      <c r="I6" s="207"/>
      <c r="J6" s="207"/>
      <c r="K6" s="217" t="s">
        <v>176</v>
      </c>
      <c r="L6" s="217" t="s">
        <v>176</v>
      </c>
      <c r="M6" s="208"/>
    </row>
    <row r="7" spans="1:13" ht="16.5" thickBot="1" x14ac:dyDescent="0.3">
      <c r="A7" s="225" t="s">
        <v>181</v>
      </c>
      <c r="B7" s="6"/>
      <c r="C7" s="222" t="s">
        <v>11</v>
      </c>
      <c r="D7" s="6"/>
      <c r="E7" s="6" t="s">
        <v>12</v>
      </c>
      <c r="F7" s="6"/>
      <c r="G7" s="6" t="s">
        <v>12</v>
      </c>
      <c r="H7" s="6"/>
      <c r="I7" s="6" t="s">
        <v>28</v>
      </c>
      <c r="J7" s="6"/>
      <c r="K7" s="222">
        <v>0</v>
      </c>
      <c r="L7" s="222">
        <v>0</v>
      </c>
      <c r="M7" s="7" t="s">
        <v>29</v>
      </c>
    </row>
    <row r="8" spans="1:13" x14ac:dyDescent="0.2">
      <c r="A8" s="216" t="s">
        <v>172</v>
      </c>
      <c r="B8" s="218"/>
      <c r="C8" s="226"/>
      <c r="D8" s="9">
        <v>0.03</v>
      </c>
      <c r="E8" s="8">
        <f>+C8+C8*D8</f>
        <v>0</v>
      </c>
      <c r="F8" s="9">
        <v>0.03</v>
      </c>
      <c r="G8" s="8">
        <f>+E8+E8*F8</f>
        <v>0</v>
      </c>
      <c r="H8" s="9">
        <v>0.03</v>
      </c>
      <c r="I8" s="8">
        <f>+G8+G8*H8</f>
        <v>0</v>
      </c>
      <c r="K8" s="8">
        <f>+C8/12*K7</f>
        <v>0</v>
      </c>
      <c r="L8" s="8">
        <f>+E8/12*L7</f>
        <v>0</v>
      </c>
      <c r="M8" s="8">
        <f>+K8+L8</f>
        <v>0</v>
      </c>
    </row>
    <row r="9" spans="1:13" x14ac:dyDescent="0.2">
      <c r="A9" s="216"/>
      <c r="B9" s="218"/>
      <c r="C9" s="226"/>
      <c r="D9" s="9">
        <v>0.03</v>
      </c>
      <c r="E9" s="8">
        <f t="shared" ref="E9:E18" si="0">+C9+C9*D9</f>
        <v>0</v>
      </c>
      <c r="F9" s="9">
        <v>0.03</v>
      </c>
      <c r="G9" s="8">
        <f t="shared" ref="G9:G18" si="1">+E9+E9*F9</f>
        <v>0</v>
      </c>
      <c r="H9" s="9">
        <v>0.03</v>
      </c>
      <c r="I9" s="8">
        <f t="shared" ref="I9:I18" si="2">+G9+G9*H9</f>
        <v>0</v>
      </c>
      <c r="K9" s="8">
        <f>+C9/12*K7</f>
        <v>0</v>
      </c>
      <c r="L9" s="8">
        <f>+E9/12*L7</f>
        <v>0</v>
      </c>
      <c r="M9" s="8">
        <f t="shared" ref="M9:M12" si="3">K9+L9</f>
        <v>0</v>
      </c>
    </row>
    <row r="10" spans="1:13" x14ac:dyDescent="0.2">
      <c r="A10" s="216"/>
      <c r="B10" s="218"/>
      <c r="C10" s="226"/>
      <c r="D10" s="9">
        <v>0.03</v>
      </c>
      <c r="E10" s="8">
        <f t="shared" si="0"/>
        <v>0</v>
      </c>
      <c r="F10" s="9">
        <v>0.03</v>
      </c>
      <c r="G10" s="8">
        <f t="shared" si="1"/>
        <v>0</v>
      </c>
      <c r="H10" s="9">
        <v>0.03</v>
      </c>
      <c r="I10" s="8">
        <f t="shared" si="2"/>
        <v>0</v>
      </c>
      <c r="K10" s="8">
        <f>+C10/12*K7</f>
        <v>0</v>
      </c>
      <c r="L10" s="8">
        <f>+E10/12*L7</f>
        <v>0</v>
      </c>
      <c r="M10" s="8">
        <f t="shared" si="3"/>
        <v>0</v>
      </c>
    </row>
    <row r="11" spans="1:13" x14ac:dyDescent="0.2">
      <c r="A11" s="219"/>
      <c r="B11" s="218"/>
      <c r="C11" s="227"/>
      <c r="D11" s="9">
        <v>0.03</v>
      </c>
      <c r="E11" s="8">
        <f t="shared" si="0"/>
        <v>0</v>
      </c>
      <c r="F11" s="9">
        <v>0.03</v>
      </c>
      <c r="G11" s="8">
        <f t="shared" si="1"/>
        <v>0</v>
      </c>
      <c r="H11" s="9">
        <v>0.03</v>
      </c>
      <c r="I11" s="8">
        <f t="shared" si="2"/>
        <v>0</v>
      </c>
      <c r="K11" s="8">
        <f>+C11/12*K7</f>
        <v>0</v>
      </c>
      <c r="L11" s="8">
        <f>+E11/12*L7</f>
        <v>0</v>
      </c>
      <c r="M11" s="8">
        <f t="shared" si="3"/>
        <v>0</v>
      </c>
    </row>
    <row r="12" spans="1:13" x14ac:dyDescent="0.2">
      <c r="A12" s="219"/>
      <c r="B12" s="218"/>
      <c r="C12" s="226"/>
      <c r="D12" s="9">
        <v>0.03</v>
      </c>
      <c r="E12" s="8">
        <f t="shared" si="0"/>
        <v>0</v>
      </c>
      <c r="F12" s="9">
        <v>0.03</v>
      </c>
      <c r="G12" s="8">
        <f t="shared" si="1"/>
        <v>0</v>
      </c>
      <c r="H12" s="9">
        <v>0.03</v>
      </c>
      <c r="I12" s="8">
        <f t="shared" si="2"/>
        <v>0</v>
      </c>
      <c r="K12" s="8">
        <f>+C12/12*K7</f>
        <v>0</v>
      </c>
      <c r="L12" s="8">
        <f>+E12/12*L7</f>
        <v>0</v>
      </c>
      <c r="M12" s="8">
        <f t="shared" si="3"/>
        <v>0</v>
      </c>
    </row>
    <row r="13" spans="1:13" ht="15.75" x14ac:dyDescent="0.25">
      <c r="A13" s="220"/>
      <c r="B13" s="218"/>
      <c r="C13" s="226"/>
      <c r="D13" s="9">
        <v>0.03</v>
      </c>
      <c r="E13" s="8">
        <f t="shared" si="0"/>
        <v>0</v>
      </c>
      <c r="F13" s="9">
        <v>0.03</v>
      </c>
      <c r="G13" s="8">
        <f t="shared" si="1"/>
        <v>0</v>
      </c>
      <c r="H13" s="9">
        <v>0.03</v>
      </c>
      <c r="I13" s="8">
        <f t="shared" si="2"/>
        <v>0</v>
      </c>
      <c r="K13" s="8">
        <f>+C13/12*K7</f>
        <v>0</v>
      </c>
      <c r="L13" s="8">
        <f>+E13/12*L7</f>
        <v>0</v>
      </c>
      <c r="M13" s="8">
        <f t="shared" ref="M13:M14" si="4">K13+L13</f>
        <v>0</v>
      </c>
    </row>
    <row r="14" spans="1:13" x14ac:dyDescent="0.2">
      <c r="A14" s="218"/>
      <c r="B14" s="218"/>
      <c r="C14" s="226"/>
      <c r="D14" s="9">
        <v>0.03</v>
      </c>
      <c r="E14" s="8">
        <f t="shared" si="0"/>
        <v>0</v>
      </c>
      <c r="F14" s="9">
        <v>0.03</v>
      </c>
      <c r="G14" s="8">
        <f t="shared" si="1"/>
        <v>0</v>
      </c>
      <c r="H14" s="9">
        <v>0.03</v>
      </c>
      <c r="I14" s="8">
        <f t="shared" si="2"/>
        <v>0</v>
      </c>
      <c r="K14" s="8">
        <f>+C14/12*K7</f>
        <v>0</v>
      </c>
      <c r="L14" s="8">
        <f>+E14/12*L7</f>
        <v>0</v>
      </c>
      <c r="M14" s="8">
        <f t="shared" si="4"/>
        <v>0</v>
      </c>
    </row>
    <row r="15" spans="1:13" x14ac:dyDescent="0.2">
      <c r="A15" s="218"/>
      <c r="B15" s="218"/>
      <c r="C15" s="226"/>
      <c r="D15" s="9">
        <v>0.03</v>
      </c>
      <c r="E15" s="8">
        <f t="shared" si="0"/>
        <v>0</v>
      </c>
      <c r="F15" s="9">
        <v>0.03</v>
      </c>
      <c r="G15" s="8">
        <f t="shared" si="1"/>
        <v>0</v>
      </c>
      <c r="H15" s="9">
        <v>0.03</v>
      </c>
      <c r="I15" s="8">
        <f t="shared" si="2"/>
        <v>0</v>
      </c>
      <c r="K15" s="8">
        <f>+C15/12*K7</f>
        <v>0</v>
      </c>
      <c r="L15" s="8">
        <f>+E15/12*L7</f>
        <v>0</v>
      </c>
      <c r="M15" s="8">
        <f t="shared" ref="M15:M18" si="5">K15+L15</f>
        <v>0</v>
      </c>
    </row>
    <row r="16" spans="1:13" x14ac:dyDescent="0.2">
      <c r="A16" s="218"/>
      <c r="B16" s="218"/>
      <c r="C16" s="226"/>
      <c r="D16" s="9">
        <v>0.03</v>
      </c>
      <c r="E16" s="8">
        <f t="shared" si="0"/>
        <v>0</v>
      </c>
      <c r="F16" s="9">
        <v>0.03</v>
      </c>
      <c r="G16" s="8">
        <f t="shared" si="1"/>
        <v>0</v>
      </c>
      <c r="H16" s="9">
        <v>0.03</v>
      </c>
      <c r="I16" s="8">
        <f t="shared" si="2"/>
        <v>0</v>
      </c>
      <c r="K16" s="8">
        <f>+C16/12*K7</f>
        <v>0</v>
      </c>
      <c r="L16" s="8">
        <f>+E16/12*L7</f>
        <v>0</v>
      </c>
      <c r="M16" s="8">
        <f t="shared" si="5"/>
        <v>0</v>
      </c>
    </row>
    <row r="17" spans="1:18" x14ac:dyDescent="0.2">
      <c r="A17" s="218"/>
      <c r="B17" s="218"/>
      <c r="C17" s="226"/>
      <c r="D17" s="9">
        <v>0.03</v>
      </c>
      <c r="E17" s="8">
        <f t="shared" si="0"/>
        <v>0</v>
      </c>
      <c r="F17" s="9">
        <v>0.03</v>
      </c>
      <c r="G17" s="8">
        <f t="shared" si="1"/>
        <v>0</v>
      </c>
      <c r="H17" s="9">
        <v>0.03</v>
      </c>
      <c r="I17" s="8">
        <f t="shared" si="2"/>
        <v>0</v>
      </c>
      <c r="K17" s="8">
        <f>+C17/12*K7</f>
        <v>0</v>
      </c>
      <c r="L17" s="8">
        <f>+E17/12*L7</f>
        <v>0</v>
      </c>
      <c r="M17" s="8">
        <f t="shared" si="5"/>
        <v>0</v>
      </c>
    </row>
    <row r="18" spans="1:18" x14ac:dyDescent="0.2">
      <c r="A18" s="218"/>
      <c r="B18" s="218"/>
      <c r="C18" s="226"/>
      <c r="D18" s="9">
        <v>0.03</v>
      </c>
      <c r="E18" s="8">
        <f t="shared" si="0"/>
        <v>0</v>
      </c>
      <c r="F18" s="9">
        <v>0.03</v>
      </c>
      <c r="G18" s="8">
        <f t="shared" si="1"/>
        <v>0</v>
      </c>
      <c r="H18" s="9">
        <v>0.03</v>
      </c>
      <c r="I18" s="8">
        <f t="shared" si="2"/>
        <v>0</v>
      </c>
      <c r="K18" s="8">
        <f>+C18/12*K7</f>
        <v>0</v>
      </c>
      <c r="L18" s="8">
        <f>+E18/12*L7</f>
        <v>0</v>
      </c>
      <c r="M18" s="8">
        <f t="shared" si="5"/>
        <v>0</v>
      </c>
    </row>
    <row r="19" spans="1:18" ht="15.75" x14ac:dyDescent="0.25">
      <c r="C19" s="20"/>
      <c r="H19" s="11"/>
      <c r="I19" s="11"/>
      <c r="K19" s="11"/>
      <c r="L19" s="10"/>
      <c r="M19" s="11"/>
    </row>
    <row r="20" spans="1:18" ht="15.75" x14ac:dyDescent="0.25">
      <c r="C20" s="24" t="s">
        <v>30</v>
      </c>
      <c r="G20" s="26" t="s">
        <v>31</v>
      </c>
      <c r="H20" s="12"/>
      <c r="I20" s="11"/>
      <c r="K20" s="11"/>
      <c r="L20" s="11"/>
      <c r="M20" s="11"/>
    </row>
    <row r="21" spans="1:18" ht="15.75" x14ac:dyDescent="0.25">
      <c r="A21" s="3" t="s">
        <v>13</v>
      </c>
      <c r="C21" s="8">
        <f>+'Det. Bud.'!I2</f>
        <v>0</v>
      </c>
      <c r="E21" s="3" t="s">
        <v>13</v>
      </c>
      <c r="G21" s="8">
        <f>+C31</f>
        <v>0</v>
      </c>
      <c r="I21" s="8"/>
      <c r="K21" s="11"/>
      <c r="L21" s="11"/>
      <c r="M21" s="11"/>
    </row>
    <row r="22" spans="1:18" x14ac:dyDescent="0.2">
      <c r="A22" s="23" t="s">
        <v>33</v>
      </c>
      <c r="C22" s="8">
        <f>+'Det. Bud.'!I3</f>
        <v>0</v>
      </c>
      <c r="E22" s="23" t="s">
        <v>33</v>
      </c>
      <c r="G22" s="8">
        <f>+E31</f>
        <v>0</v>
      </c>
      <c r="I22" s="8"/>
    </row>
    <row r="23" spans="1:18" ht="15.75" x14ac:dyDescent="0.25">
      <c r="A23" s="23" t="s">
        <v>174</v>
      </c>
      <c r="C23" s="13">
        <f>+C22*L29</f>
        <v>0</v>
      </c>
      <c r="E23" s="23" t="s">
        <v>174</v>
      </c>
      <c r="G23" s="13">
        <f>+G22*L29</f>
        <v>0</v>
      </c>
      <c r="I23" s="19"/>
      <c r="K23" s="8"/>
      <c r="O23" s="11"/>
      <c r="P23" s="11"/>
      <c r="Q23" s="11"/>
      <c r="R23" s="11"/>
    </row>
    <row r="24" spans="1:18" ht="18.75" x14ac:dyDescent="0.3">
      <c r="A24" s="23" t="s">
        <v>32</v>
      </c>
      <c r="C24" s="21">
        <f>C21+C23</f>
        <v>0</v>
      </c>
      <c r="E24" s="23" t="s">
        <v>32</v>
      </c>
      <c r="G24" s="21">
        <f>G21+G23</f>
        <v>0</v>
      </c>
      <c r="I24" s="10"/>
      <c r="K24" s="8"/>
      <c r="O24" s="14"/>
      <c r="P24" s="14"/>
    </row>
    <row r="25" spans="1:18" ht="18.75" x14ac:dyDescent="0.3">
      <c r="C25" s="21" t="s">
        <v>9</v>
      </c>
      <c r="E25" s="27" t="s">
        <v>33</v>
      </c>
      <c r="G25" s="21" t="s">
        <v>175</v>
      </c>
      <c r="I25" s="21" t="s">
        <v>0</v>
      </c>
      <c r="O25" s="14"/>
      <c r="P25" s="14"/>
    </row>
    <row r="26" spans="1:18" ht="18.75" x14ac:dyDescent="0.3">
      <c r="A26" s="27" t="s">
        <v>15</v>
      </c>
      <c r="C26" s="21">
        <f>+C21</f>
        <v>0</v>
      </c>
      <c r="E26" s="29">
        <f>+C22</f>
        <v>0</v>
      </c>
      <c r="G26" s="21">
        <f>+E26*L29</f>
        <v>0</v>
      </c>
      <c r="I26" s="21">
        <f>+C26+G26</f>
        <v>0</v>
      </c>
      <c r="O26" s="14"/>
      <c r="P26" s="14"/>
    </row>
    <row r="27" spans="1:18" ht="18.75" x14ac:dyDescent="0.3">
      <c r="A27" s="27" t="s">
        <v>5</v>
      </c>
      <c r="C27" s="21">
        <f>+'Det. Bud.'!M2</f>
        <v>0</v>
      </c>
      <c r="E27" s="29">
        <f>+'Det. Bud.'!M3</f>
        <v>0</v>
      </c>
      <c r="G27" s="21">
        <f>+E27*L29</f>
        <v>0</v>
      </c>
      <c r="I27" s="21">
        <f t="shared" ref="I27:I30" si="6">C27+G27</f>
        <v>0</v>
      </c>
      <c r="L27" s="216" t="s">
        <v>184</v>
      </c>
      <c r="O27" s="14"/>
      <c r="P27" s="14"/>
    </row>
    <row r="28" spans="1:18" ht="19.5" thickBot="1" x14ac:dyDescent="0.35">
      <c r="A28" s="27" t="s">
        <v>6</v>
      </c>
      <c r="C28" s="21">
        <f>+'Det. Bud.'!Q2</f>
        <v>0</v>
      </c>
      <c r="E28" s="29">
        <f>+'Det. Bud.'!Q3</f>
        <v>0</v>
      </c>
      <c r="G28" s="21">
        <f>+E28*L29</f>
        <v>0</v>
      </c>
      <c r="I28" s="21">
        <f t="shared" si="6"/>
        <v>0</v>
      </c>
      <c r="L28" s="216" t="s">
        <v>181</v>
      </c>
      <c r="O28" s="14"/>
      <c r="P28" s="14"/>
    </row>
    <row r="29" spans="1:18" ht="20.25" thickTop="1" thickBot="1" x14ac:dyDescent="0.35">
      <c r="A29" s="27" t="s">
        <v>7</v>
      </c>
      <c r="C29" s="21">
        <f>+'Det. Bud.'!U2</f>
        <v>0</v>
      </c>
      <c r="E29" s="29">
        <f>+'Det. Bud.'!U3</f>
        <v>0</v>
      </c>
      <c r="G29" s="21">
        <f>+E29*L29</f>
        <v>0</v>
      </c>
      <c r="I29" s="21">
        <f t="shared" si="6"/>
        <v>0</v>
      </c>
      <c r="K29" s="209" t="s">
        <v>173</v>
      </c>
      <c r="L29" s="228">
        <v>0.6</v>
      </c>
      <c r="O29" s="14"/>
      <c r="P29" s="14"/>
    </row>
    <row r="30" spans="1:18" ht="20.25" thickTop="1" thickBot="1" x14ac:dyDescent="0.35">
      <c r="A30" s="27" t="s">
        <v>8</v>
      </c>
      <c r="C30" s="230">
        <f>+'Det. Bud.'!Y2</f>
        <v>0</v>
      </c>
      <c r="E30" s="30">
        <f>+'Det. Bud.'!Y3</f>
        <v>0</v>
      </c>
      <c r="G30" s="215">
        <f>+E30*L29</f>
        <v>0</v>
      </c>
      <c r="I30" s="31">
        <f t="shared" si="6"/>
        <v>0</v>
      </c>
      <c r="K30" s="15"/>
      <c r="L30" s="15"/>
      <c r="O30" s="14"/>
      <c r="P30" s="14"/>
      <c r="R30" s="16"/>
    </row>
    <row r="31" spans="1:18" ht="21" thickBot="1" x14ac:dyDescent="0.45">
      <c r="B31" s="11"/>
      <c r="C31" s="21">
        <f>SUM(C26:C30)</f>
        <v>0</v>
      </c>
      <c r="D31" s="28"/>
      <c r="E31" s="21">
        <f>SUM(E26:E30)</f>
        <v>0</v>
      </c>
      <c r="F31" s="28"/>
      <c r="G31" s="21">
        <f>SUM(G26:G30)</f>
        <v>0</v>
      </c>
      <c r="H31" s="28"/>
      <c r="I31" s="21">
        <f>SUM(I26:I30)</f>
        <v>0</v>
      </c>
      <c r="K31" s="17" t="s">
        <v>14</v>
      </c>
      <c r="L31" s="229">
        <v>0.31</v>
      </c>
      <c r="O31" s="18"/>
      <c r="P31" s="18"/>
    </row>
    <row r="32" spans="1:18" ht="15.75" x14ac:dyDescent="0.25">
      <c r="A32" s="11"/>
      <c r="C32" s="13"/>
      <c r="D32" s="15"/>
      <c r="E32" s="13"/>
      <c r="F32" s="15"/>
      <c r="G32" s="13"/>
      <c r="H32" s="15"/>
      <c r="I32" s="13"/>
      <c r="K32" s="15"/>
      <c r="L32" s="15"/>
      <c r="O32" s="14"/>
      <c r="P32" s="14"/>
    </row>
    <row r="33" spans="3:16" ht="18.75" x14ac:dyDescent="0.3">
      <c r="C33" s="21"/>
      <c r="D33" s="22"/>
      <c r="E33" s="21"/>
      <c r="F33" s="22"/>
      <c r="G33" s="21"/>
      <c r="H33" s="22"/>
      <c r="I33" s="21"/>
      <c r="K33" s="15"/>
      <c r="L33" s="15"/>
      <c r="P33" s="14"/>
    </row>
    <row r="34" spans="3:16" x14ac:dyDescent="0.2">
      <c r="O34" s="2"/>
      <c r="P34" s="14"/>
    </row>
  </sheetData>
  <mergeCells count="3">
    <mergeCell ref="A1:M1"/>
    <mergeCell ref="A2:M2"/>
    <mergeCell ref="A3:M3"/>
  </mergeCells>
  <pageMargins left="0.17" right="0.17" top="0.17099956255468066" bottom="0.17" header="0.17" footer="0.17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I149"/>
  <sheetViews>
    <sheetView showOutlineSymbols="0" zoomScale="87" workbookViewId="0">
      <selection activeCell="F47" sqref="F47"/>
    </sheetView>
  </sheetViews>
  <sheetFormatPr defaultColWidth="8.6640625" defaultRowHeight="15" x14ac:dyDescent="0.2"/>
  <cols>
    <col min="1" max="1" width="11.6640625" style="2" customWidth="1"/>
    <col min="2" max="2" width="8.6640625" style="2" customWidth="1"/>
    <col min="3" max="5" width="6.6640625" style="2" customWidth="1"/>
    <col min="6" max="6" width="7.88671875" style="2" customWidth="1"/>
    <col min="7" max="7" width="8.33203125" style="2" customWidth="1"/>
    <col min="8" max="8" width="8.88671875" style="2" customWidth="1"/>
    <col min="9" max="9" width="10.6640625" style="2" customWidth="1"/>
    <col min="10" max="10" width="8.88671875" style="2" customWidth="1"/>
    <col min="11" max="11" width="12.6640625" style="2" customWidth="1"/>
    <col min="12" max="28" width="8.6640625" style="2"/>
    <col min="29" max="29" width="10.5546875" style="2" customWidth="1"/>
    <col min="30" max="30" width="13.6640625" style="2" customWidth="1"/>
    <col min="31" max="16384" width="8.6640625" style="2"/>
  </cols>
  <sheetData>
    <row r="1" spans="1:35" ht="16.5" thickBot="1" x14ac:dyDescent="0.3">
      <c r="A1" s="105" t="s">
        <v>122</v>
      </c>
      <c r="B1" s="105"/>
      <c r="C1" s="105"/>
      <c r="D1" s="106"/>
      <c r="E1" s="106"/>
      <c r="F1" s="106"/>
      <c r="G1" s="106"/>
      <c r="H1" s="106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106"/>
      <c r="AD1" s="106"/>
      <c r="AE1" s="211" t="s">
        <v>178</v>
      </c>
      <c r="AF1" s="1"/>
      <c r="AG1" s="1"/>
      <c r="AH1" s="1"/>
      <c r="AI1" s="1"/>
    </row>
    <row r="2" spans="1:35" ht="15.75" x14ac:dyDescent="0.25">
      <c r="A2" s="105" t="s">
        <v>123</v>
      </c>
      <c r="B2" s="105"/>
      <c r="C2" s="105"/>
      <c r="D2" s="106"/>
      <c r="E2" s="106"/>
      <c r="F2" s="106"/>
      <c r="G2" s="105"/>
      <c r="H2" s="213" t="s">
        <v>124</v>
      </c>
      <c r="I2" s="244">
        <f>L24+L31+L38+L53+L74+L87+L106+L107</f>
        <v>0</v>
      </c>
      <c r="J2" s="245"/>
      <c r="K2" s="245"/>
      <c r="L2" s="245"/>
      <c r="M2" s="244">
        <f>P24+P31+P38+P53+P74+P87+P106+P107</f>
        <v>0</v>
      </c>
      <c r="N2" s="245"/>
      <c r="O2" s="245"/>
      <c r="P2" s="246"/>
      <c r="Q2" s="245">
        <f>T24+T31+T38+T53+T74+T87+T106+T107</f>
        <v>0</v>
      </c>
      <c r="R2" s="245"/>
      <c r="S2" s="245"/>
      <c r="T2" s="245"/>
      <c r="U2" s="244">
        <f>X24+X31+X38+X53+X74+X87+X106+X107</f>
        <v>0</v>
      </c>
      <c r="V2" s="245"/>
      <c r="W2" s="245"/>
      <c r="X2" s="246"/>
      <c r="Y2" s="244">
        <f>AB24+AB31+AB38+AB53+AB74+AB87+AB106+AB107</f>
        <v>0</v>
      </c>
      <c r="Z2" s="245"/>
      <c r="AA2" s="245"/>
      <c r="AB2" s="246"/>
      <c r="AC2" s="108" t="s">
        <v>124</v>
      </c>
      <c r="AD2" s="106"/>
      <c r="AE2" s="1">
        <f>+I2+M2+Q2+U2+Y2</f>
        <v>0</v>
      </c>
      <c r="AF2" s="1"/>
      <c r="AG2" s="1"/>
      <c r="AH2" s="1"/>
      <c r="AI2" s="1"/>
    </row>
    <row r="3" spans="1:35" ht="15.75" x14ac:dyDescent="0.25">
      <c r="A3" s="105" t="s">
        <v>125</v>
      </c>
      <c r="B3" s="109"/>
      <c r="C3" s="109"/>
      <c r="D3" s="106"/>
      <c r="E3" s="106"/>
      <c r="F3" s="106"/>
      <c r="G3" s="105"/>
      <c r="H3" s="213" t="s">
        <v>126</v>
      </c>
      <c r="I3" s="240">
        <f>I2-L38-L106-L107+L110</f>
        <v>0</v>
      </c>
      <c r="J3" s="241"/>
      <c r="K3" s="241"/>
      <c r="L3" s="241"/>
      <c r="M3" s="240">
        <f>M2-P38-P106-P107+P110</f>
        <v>0</v>
      </c>
      <c r="N3" s="241"/>
      <c r="O3" s="241"/>
      <c r="P3" s="241"/>
      <c r="Q3" s="240">
        <f>Q2-T38-T106-T107+T110</f>
        <v>0</v>
      </c>
      <c r="R3" s="241"/>
      <c r="S3" s="241"/>
      <c r="T3" s="241"/>
      <c r="U3" s="240">
        <f>U2-X38-X106-X107+X110</f>
        <v>0</v>
      </c>
      <c r="V3" s="241"/>
      <c r="W3" s="241"/>
      <c r="X3" s="241"/>
      <c r="Y3" s="240">
        <f>Y2-AB38-AB106-AB107+AB110</f>
        <v>0</v>
      </c>
      <c r="Z3" s="241"/>
      <c r="AA3" s="241"/>
      <c r="AB3" s="242"/>
      <c r="AC3" s="108" t="s">
        <v>126</v>
      </c>
      <c r="AD3" s="106"/>
      <c r="AE3" s="1">
        <f t="shared" ref="AE3:AE4" si="0">+I3+M3+Q3+U3+Y3</f>
        <v>0</v>
      </c>
      <c r="AF3" s="1"/>
      <c r="AG3" s="1"/>
      <c r="AH3" s="1"/>
      <c r="AI3" s="1"/>
    </row>
    <row r="4" spans="1:35" ht="15.75" x14ac:dyDescent="0.25">
      <c r="A4" s="105" t="s">
        <v>127</v>
      </c>
      <c r="B4" s="109"/>
      <c r="C4" s="109"/>
      <c r="D4" s="106"/>
      <c r="E4" s="106"/>
      <c r="F4" s="106"/>
      <c r="G4" s="105"/>
      <c r="H4" s="213" t="s">
        <v>128</v>
      </c>
      <c r="I4" s="240">
        <f>+I3*'Sal. &amp; IC Wrksheet'!L29</f>
        <v>0</v>
      </c>
      <c r="J4" s="241"/>
      <c r="K4" s="241"/>
      <c r="L4" s="241"/>
      <c r="M4" s="240">
        <f>+M3*'Sal. &amp; IC Wrksheet'!L29</f>
        <v>0</v>
      </c>
      <c r="N4" s="241"/>
      <c r="O4" s="241"/>
      <c r="P4" s="241"/>
      <c r="Q4" s="240">
        <f>+Q3*'Sal. &amp; IC Wrksheet'!L29</f>
        <v>0</v>
      </c>
      <c r="R4" s="241"/>
      <c r="S4" s="241"/>
      <c r="T4" s="241"/>
      <c r="U4" s="240">
        <f>+U3*'Sal. &amp; IC Wrksheet'!L29</f>
        <v>0</v>
      </c>
      <c r="V4" s="241"/>
      <c r="W4" s="241"/>
      <c r="X4" s="241"/>
      <c r="Y4" s="240">
        <f>+Y3*'Sal. &amp; IC Wrksheet'!L29</f>
        <v>0</v>
      </c>
      <c r="Z4" s="241"/>
      <c r="AA4" s="241"/>
      <c r="AB4" s="241"/>
      <c r="AC4" s="108" t="s">
        <v>128</v>
      </c>
      <c r="AD4" s="106"/>
      <c r="AE4" s="1">
        <f t="shared" si="0"/>
        <v>0</v>
      </c>
      <c r="AF4" s="1"/>
      <c r="AG4" s="1"/>
      <c r="AH4" s="1"/>
      <c r="AI4" s="1"/>
    </row>
    <row r="5" spans="1:35" ht="15" customHeight="1" thickBot="1" x14ac:dyDescent="0.3">
      <c r="A5" s="105"/>
      <c r="B5" s="109"/>
      <c r="C5" s="109"/>
      <c r="D5" s="106"/>
      <c r="E5" s="106"/>
      <c r="F5" s="106"/>
      <c r="G5" s="106"/>
      <c r="H5" s="110" t="s">
        <v>129</v>
      </c>
      <c r="I5" s="236">
        <f>I2+I4</f>
        <v>0</v>
      </c>
      <c r="J5" s="237"/>
      <c r="K5" s="237"/>
      <c r="L5" s="237"/>
      <c r="M5" s="236">
        <f>M2+M4</f>
        <v>0</v>
      </c>
      <c r="N5" s="237"/>
      <c r="O5" s="237"/>
      <c r="P5" s="237"/>
      <c r="Q5" s="236">
        <f>Q2+Q4</f>
        <v>0</v>
      </c>
      <c r="R5" s="237"/>
      <c r="S5" s="237"/>
      <c r="T5" s="237"/>
      <c r="U5" s="236">
        <f>U2+U4</f>
        <v>0</v>
      </c>
      <c r="V5" s="237"/>
      <c r="W5" s="237"/>
      <c r="X5" s="237"/>
      <c r="Y5" s="236">
        <f>Y2+Y4</f>
        <v>0</v>
      </c>
      <c r="Z5" s="237"/>
      <c r="AA5" s="237"/>
      <c r="AB5" s="238"/>
      <c r="AC5" s="111" t="s">
        <v>129</v>
      </c>
      <c r="AD5" s="106"/>
      <c r="AE5" s="1">
        <f>+AE2+AE4</f>
        <v>0</v>
      </c>
      <c r="AF5" s="1"/>
      <c r="AG5" s="1"/>
      <c r="AH5" s="1"/>
      <c r="AI5" s="1"/>
    </row>
    <row r="6" spans="1:35" ht="11.1" customHeight="1" x14ac:dyDescent="0.25">
      <c r="A6" s="105"/>
      <c r="B6" s="109"/>
      <c r="C6" s="109"/>
      <c r="D6" s="106"/>
      <c r="E6" s="106"/>
      <c r="F6" s="106"/>
      <c r="G6" s="106"/>
      <c r="H6" s="107"/>
      <c r="I6" s="112"/>
      <c r="J6" s="112"/>
      <c r="K6" s="112"/>
      <c r="L6" s="112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06"/>
      <c r="AD6" s="106"/>
      <c r="AE6" s="1"/>
      <c r="AF6" s="1"/>
      <c r="AG6" s="1"/>
      <c r="AH6" s="1"/>
      <c r="AI6" s="1"/>
    </row>
    <row r="7" spans="1:35" ht="11.1" customHeight="1" x14ac:dyDescent="0.25">
      <c r="A7" s="105"/>
      <c r="B7" s="114"/>
      <c r="C7" s="114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"/>
      <c r="AF7" s="1"/>
      <c r="AG7" s="1"/>
      <c r="AH7" s="1"/>
      <c r="AI7" s="1"/>
    </row>
    <row r="8" spans="1:35" ht="16.5" thickBot="1" x14ac:dyDescent="0.3">
      <c r="A8" s="106"/>
      <c r="B8" s="106"/>
      <c r="C8" s="106"/>
      <c r="D8" s="106"/>
      <c r="E8" s="106"/>
      <c r="F8" s="106"/>
      <c r="G8" s="106"/>
      <c r="H8" s="106"/>
      <c r="I8" s="239" t="s">
        <v>130</v>
      </c>
      <c r="J8" s="239"/>
      <c r="K8" s="239"/>
      <c r="L8" s="239"/>
      <c r="M8" s="239" t="s">
        <v>131</v>
      </c>
      <c r="N8" s="239"/>
      <c r="O8" s="239"/>
      <c r="P8" s="239"/>
      <c r="Q8" s="239" t="s">
        <v>132</v>
      </c>
      <c r="R8" s="239"/>
      <c r="S8" s="239"/>
      <c r="T8" s="239"/>
      <c r="U8" s="239" t="s">
        <v>133</v>
      </c>
      <c r="V8" s="239"/>
      <c r="W8" s="239"/>
      <c r="X8" s="239"/>
      <c r="Y8" s="239" t="s">
        <v>134</v>
      </c>
      <c r="Z8" s="239"/>
      <c r="AA8" s="239"/>
      <c r="AB8" s="239"/>
      <c r="AC8" s="106"/>
      <c r="AD8" s="106"/>
      <c r="AE8" s="1"/>
      <c r="AF8" s="1"/>
      <c r="AG8" s="1"/>
      <c r="AH8" s="1"/>
      <c r="AI8" s="1"/>
    </row>
    <row r="9" spans="1:35" x14ac:dyDescent="0.2">
      <c r="A9" s="106"/>
      <c r="B9" s="106"/>
      <c r="C9" s="106"/>
      <c r="D9" s="106"/>
      <c r="E9" s="106"/>
      <c r="F9" s="106"/>
      <c r="G9" s="106"/>
      <c r="H9" s="106"/>
      <c r="I9" s="115"/>
      <c r="J9" s="116"/>
      <c r="K9" s="116"/>
      <c r="L9" s="117"/>
      <c r="M9" s="106"/>
      <c r="N9" s="106"/>
      <c r="O9" s="106"/>
      <c r="P9" s="106"/>
      <c r="Q9" s="115"/>
      <c r="R9" s="116"/>
      <c r="S9" s="116"/>
      <c r="T9" s="117"/>
      <c r="U9" s="106"/>
      <c r="V9" s="106"/>
      <c r="W9" s="106"/>
      <c r="X9" s="106"/>
      <c r="Y9" s="115"/>
      <c r="Z9" s="116"/>
      <c r="AA9" s="116"/>
      <c r="AB9" s="117"/>
      <c r="AC9" s="106"/>
      <c r="AD9" s="106"/>
      <c r="AE9" s="1"/>
      <c r="AF9" s="1"/>
      <c r="AG9" s="1"/>
      <c r="AH9" s="1"/>
      <c r="AI9" s="1"/>
    </row>
    <row r="10" spans="1:35" ht="15.75" x14ac:dyDescent="0.25">
      <c r="A10" s="106"/>
      <c r="B10" s="106"/>
      <c r="C10" s="106"/>
      <c r="D10" s="233" t="s">
        <v>135</v>
      </c>
      <c r="E10" s="233"/>
      <c r="F10" s="233"/>
      <c r="G10" s="233"/>
      <c r="H10" s="233"/>
      <c r="I10" s="118"/>
      <c r="J10" s="112"/>
      <c r="K10" s="112"/>
      <c r="L10" s="119"/>
      <c r="M10" s="106"/>
      <c r="N10" s="106"/>
      <c r="O10" s="106"/>
      <c r="P10" s="106"/>
      <c r="Q10" s="118"/>
      <c r="R10" s="112"/>
      <c r="S10" s="112"/>
      <c r="T10" s="119"/>
      <c r="U10" s="106"/>
      <c r="V10" s="106"/>
      <c r="W10" s="106"/>
      <c r="X10" s="106"/>
      <c r="Y10" s="118"/>
      <c r="Z10" s="112"/>
      <c r="AA10" s="112"/>
      <c r="AB10" s="119"/>
      <c r="AC10" s="106"/>
      <c r="AD10" s="106"/>
      <c r="AE10" s="1"/>
      <c r="AF10" s="1"/>
      <c r="AG10" s="1"/>
      <c r="AH10" s="1"/>
      <c r="AI10" s="1"/>
    </row>
    <row r="11" spans="1:35" ht="15.75" x14ac:dyDescent="0.25">
      <c r="A11" s="105" t="s">
        <v>10</v>
      </c>
      <c r="B11" s="105" t="s">
        <v>136</v>
      </c>
      <c r="C11" s="120" t="s">
        <v>17</v>
      </c>
      <c r="D11" s="121" t="s">
        <v>137</v>
      </c>
      <c r="E11" s="122" t="s">
        <v>131</v>
      </c>
      <c r="F11" s="122" t="s">
        <v>132</v>
      </c>
      <c r="G11" s="122" t="s">
        <v>133</v>
      </c>
      <c r="H11" s="122" t="s">
        <v>134</v>
      </c>
      <c r="I11" s="123" t="s">
        <v>29</v>
      </c>
      <c r="J11" s="124" t="s">
        <v>138</v>
      </c>
      <c r="K11" s="124" t="s">
        <v>139</v>
      </c>
      <c r="L11" s="125" t="s">
        <v>140</v>
      </c>
      <c r="M11" s="124" t="s">
        <v>29</v>
      </c>
      <c r="N11" s="124" t="s">
        <v>138</v>
      </c>
      <c r="O11" s="124" t="s">
        <v>139</v>
      </c>
      <c r="P11" s="126" t="s">
        <v>140</v>
      </c>
      <c r="Q11" s="123" t="s">
        <v>29</v>
      </c>
      <c r="R11" s="124" t="s">
        <v>138</v>
      </c>
      <c r="S11" s="124" t="s">
        <v>139</v>
      </c>
      <c r="T11" s="125" t="s">
        <v>140</v>
      </c>
      <c r="U11" s="124" t="s">
        <v>29</v>
      </c>
      <c r="V11" s="124" t="s">
        <v>138</v>
      </c>
      <c r="W11" s="124" t="s">
        <v>139</v>
      </c>
      <c r="X11" s="126" t="s">
        <v>140</v>
      </c>
      <c r="Y11" s="123" t="s">
        <v>29</v>
      </c>
      <c r="Z11" s="124" t="s">
        <v>138</v>
      </c>
      <c r="AA11" s="124" t="s">
        <v>139</v>
      </c>
      <c r="AB11" s="125" t="s">
        <v>140</v>
      </c>
      <c r="AC11" s="106"/>
      <c r="AD11" s="106"/>
      <c r="AE11" s="1"/>
      <c r="AF11" s="1"/>
      <c r="AG11" s="1"/>
      <c r="AH11" s="1"/>
      <c r="AI11" s="1"/>
    </row>
    <row r="12" spans="1:35" x14ac:dyDescent="0.2">
      <c r="A12" s="106" t="str">
        <f>+'Sal. &amp; IC Wrksheet'!A8</f>
        <v>enter PI name</v>
      </c>
      <c r="B12" s="106" t="s">
        <v>141</v>
      </c>
      <c r="C12" s="127"/>
      <c r="D12" s="128"/>
      <c r="E12" s="129"/>
      <c r="F12" s="129"/>
      <c r="G12" s="129"/>
      <c r="H12" s="129"/>
      <c r="I12" s="130">
        <f>+'Sal. &amp; IC Wrksheet'!M8</f>
        <v>0</v>
      </c>
      <c r="J12" s="131">
        <f>I12*D12</f>
        <v>0</v>
      </c>
      <c r="K12" s="131">
        <f>+J12*'Sal. &amp; IC Wrksheet'!L31</f>
        <v>0</v>
      </c>
      <c r="L12" s="132">
        <f>J12+K12</f>
        <v>0</v>
      </c>
      <c r="M12" s="130">
        <f>(+I12*1.03)</f>
        <v>0</v>
      </c>
      <c r="N12" s="131">
        <f>M12*E12</f>
        <v>0</v>
      </c>
      <c r="O12" s="131">
        <f>+N12*'Sal. &amp; IC Wrksheet'!L31</f>
        <v>0</v>
      </c>
      <c r="P12" s="133">
        <f>N12+O12</f>
        <v>0</v>
      </c>
      <c r="Q12" s="130">
        <f>(+M12*1.03)</f>
        <v>0</v>
      </c>
      <c r="R12" s="131">
        <f>Q12*F12</f>
        <v>0</v>
      </c>
      <c r="S12" s="131">
        <f>+R12*'Sal. &amp; IC Wrksheet'!L31</f>
        <v>0</v>
      </c>
      <c r="T12" s="132">
        <f>R12+S12</f>
        <v>0</v>
      </c>
      <c r="U12" s="130">
        <f>(+Q12*1.03)</f>
        <v>0</v>
      </c>
      <c r="V12" s="131">
        <f>U12*G12</f>
        <v>0</v>
      </c>
      <c r="W12" s="131">
        <f>+V12*'Sal. &amp; IC Wrksheet'!L31</f>
        <v>0</v>
      </c>
      <c r="X12" s="133">
        <f>V12+W12</f>
        <v>0</v>
      </c>
      <c r="Y12" s="130">
        <f>(+U12*1.03)</f>
        <v>0</v>
      </c>
      <c r="Z12" s="131">
        <f>Y12*H12</f>
        <v>0</v>
      </c>
      <c r="AA12" s="131">
        <f>+Z12*'Sal. &amp; IC Wrksheet'!L31</f>
        <v>0</v>
      </c>
      <c r="AB12" s="132">
        <f>Z12+AA12</f>
        <v>0</v>
      </c>
      <c r="AC12" s="106" t="str">
        <f>A12</f>
        <v>enter PI name</v>
      </c>
      <c r="AD12" s="106"/>
      <c r="AE12" s="1">
        <f>+L12+P12+T12+X12+AB12</f>
        <v>0</v>
      </c>
      <c r="AF12" s="1"/>
      <c r="AG12" s="1"/>
      <c r="AH12" s="1"/>
      <c r="AI12" s="1"/>
    </row>
    <row r="13" spans="1:35" x14ac:dyDescent="0.2">
      <c r="A13" s="106">
        <f>+'Sal. &amp; IC Wrksheet'!A9</f>
        <v>0</v>
      </c>
      <c r="B13" s="106"/>
      <c r="C13" s="127"/>
      <c r="D13" s="128"/>
      <c r="E13" s="129"/>
      <c r="F13" s="129"/>
      <c r="G13" s="129"/>
      <c r="H13" s="129"/>
      <c r="I13" s="130">
        <f>+'Sal. &amp; IC Wrksheet'!M9</f>
        <v>0</v>
      </c>
      <c r="J13" s="131">
        <f t="shared" ref="J13:J23" si="1">I13*D13</f>
        <v>0</v>
      </c>
      <c r="K13" s="131">
        <f>+J13*'Sal. &amp; IC Wrksheet'!L32</f>
        <v>0</v>
      </c>
      <c r="L13" s="132">
        <f t="shared" ref="L13:L23" si="2">J13+K13</f>
        <v>0</v>
      </c>
      <c r="M13" s="130">
        <f t="shared" ref="M13:M22" si="3">(+I13*1.03)</f>
        <v>0</v>
      </c>
      <c r="N13" s="131">
        <f t="shared" ref="N13:N23" si="4">M13*E13</f>
        <v>0</v>
      </c>
      <c r="O13" s="131">
        <f>+N13*'Sal. &amp; IC Wrksheet'!L32</f>
        <v>0</v>
      </c>
      <c r="P13" s="133">
        <f t="shared" ref="P13:P23" si="5">N13+O13</f>
        <v>0</v>
      </c>
      <c r="Q13" s="130">
        <f t="shared" ref="Q13:Q22" si="6">(+M13*1.03)</f>
        <v>0</v>
      </c>
      <c r="R13" s="131">
        <f t="shared" ref="R13:R23" si="7">Q13*F13</f>
        <v>0</v>
      </c>
      <c r="S13" s="131">
        <f>+R13*'Sal. &amp; IC Wrksheet'!L32</f>
        <v>0</v>
      </c>
      <c r="T13" s="132">
        <f t="shared" ref="T13:T23" si="8">R13+S13</f>
        <v>0</v>
      </c>
      <c r="U13" s="130">
        <f t="shared" ref="U13:U22" si="9">(+Q13*1.03)</f>
        <v>0</v>
      </c>
      <c r="V13" s="131">
        <f t="shared" ref="V13:V23" si="10">U13*G13</f>
        <v>0</v>
      </c>
      <c r="W13" s="131">
        <f>+V13*'Sal. &amp; IC Wrksheet'!L32</f>
        <v>0</v>
      </c>
      <c r="X13" s="133">
        <f t="shared" ref="X13:X23" si="11">V13+W13</f>
        <v>0</v>
      </c>
      <c r="Y13" s="130">
        <f t="shared" ref="Y13:Y22" si="12">(+U13*1.03)</f>
        <v>0</v>
      </c>
      <c r="Z13" s="131">
        <f t="shared" ref="Z13:Z23" si="13">Y13*H13</f>
        <v>0</v>
      </c>
      <c r="AA13" s="131">
        <f>+Z13*'Sal. &amp; IC Wrksheet'!L32</f>
        <v>0</v>
      </c>
      <c r="AB13" s="132">
        <f t="shared" ref="AB13:AB23" si="14">Z13+AA13</f>
        <v>0</v>
      </c>
      <c r="AC13" s="106">
        <f t="shared" ref="AC13:AC22" si="15">A13</f>
        <v>0</v>
      </c>
      <c r="AD13" s="106"/>
      <c r="AE13" s="1">
        <f t="shared" ref="AE13:AE22" si="16">+L13+P13+T13+X13+AB13</f>
        <v>0</v>
      </c>
      <c r="AF13" s="1"/>
      <c r="AG13" s="1"/>
      <c r="AH13" s="1"/>
      <c r="AI13" s="1"/>
    </row>
    <row r="14" spans="1:35" x14ac:dyDescent="0.2">
      <c r="A14" s="106">
        <f>+'Sal. &amp; IC Wrksheet'!A10</f>
        <v>0</v>
      </c>
      <c r="B14" s="106"/>
      <c r="C14" s="127"/>
      <c r="D14" s="128"/>
      <c r="E14" s="129"/>
      <c r="F14" s="129"/>
      <c r="G14" s="129"/>
      <c r="H14" s="129"/>
      <c r="I14" s="130">
        <f>+'Sal. &amp; IC Wrksheet'!M10</f>
        <v>0</v>
      </c>
      <c r="J14" s="131">
        <f t="shared" si="1"/>
        <v>0</v>
      </c>
      <c r="K14" s="131">
        <f>+J14*'Sal. &amp; IC Wrksheet'!L33</f>
        <v>0</v>
      </c>
      <c r="L14" s="132">
        <f t="shared" si="2"/>
        <v>0</v>
      </c>
      <c r="M14" s="130">
        <f t="shared" si="3"/>
        <v>0</v>
      </c>
      <c r="N14" s="131">
        <f t="shared" si="4"/>
        <v>0</v>
      </c>
      <c r="O14" s="131">
        <f>+N14*'Sal. &amp; IC Wrksheet'!L33</f>
        <v>0</v>
      </c>
      <c r="P14" s="133">
        <f t="shared" si="5"/>
        <v>0</v>
      </c>
      <c r="Q14" s="130">
        <f t="shared" si="6"/>
        <v>0</v>
      </c>
      <c r="R14" s="131">
        <f t="shared" si="7"/>
        <v>0</v>
      </c>
      <c r="S14" s="131">
        <f>+R14*'Sal. &amp; IC Wrksheet'!L33</f>
        <v>0</v>
      </c>
      <c r="T14" s="132">
        <f t="shared" si="8"/>
        <v>0</v>
      </c>
      <c r="U14" s="130">
        <f t="shared" si="9"/>
        <v>0</v>
      </c>
      <c r="V14" s="131">
        <f t="shared" si="10"/>
        <v>0</v>
      </c>
      <c r="W14" s="131">
        <f>+V14*'Sal. &amp; IC Wrksheet'!L33</f>
        <v>0</v>
      </c>
      <c r="X14" s="133">
        <f t="shared" si="11"/>
        <v>0</v>
      </c>
      <c r="Y14" s="130">
        <f t="shared" si="12"/>
        <v>0</v>
      </c>
      <c r="Z14" s="131">
        <f t="shared" si="13"/>
        <v>0</v>
      </c>
      <c r="AA14" s="131">
        <f>+Z14*'Sal. &amp; IC Wrksheet'!L33</f>
        <v>0</v>
      </c>
      <c r="AB14" s="132">
        <f t="shared" si="14"/>
        <v>0</v>
      </c>
      <c r="AC14" s="106">
        <f t="shared" si="15"/>
        <v>0</v>
      </c>
      <c r="AD14" s="106"/>
      <c r="AE14" s="1">
        <f t="shared" si="16"/>
        <v>0</v>
      </c>
      <c r="AF14" s="1"/>
      <c r="AG14" s="1"/>
      <c r="AH14" s="1"/>
      <c r="AI14" s="1"/>
    </row>
    <row r="15" spans="1:35" x14ac:dyDescent="0.2">
      <c r="A15" s="106">
        <f>+'Sal. &amp; IC Wrksheet'!A11</f>
        <v>0</v>
      </c>
      <c r="B15" s="106"/>
      <c r="C15" s="127"/>
      <c r="D15" s="128"/>
      <c r="E15" s="129"/>
      <c r="F15" s="129"/>
      <c r="G15" s="129"/>
      <c r="H15" s="129"/>
      <c r="I15" s="130">
        <f>+'Sal. &amp; IC Wrksheet'!M11</f>
        <v>0</v>
      </c>
      <c r="J15" s="131">
        <f t="shared" si="1"/>
        <v>0</v>
      </c>
      <c r="K15" s="131">
        <f>+J15*'Sal. &amp; IC Wrksheet'!L34</f>
        <v>0</v>
      </c>
      <c r="L15" s="132">
        <f t="shared" si="2"/>
        <v>0</v>
      </c>
      <c r="M15" s="130">
        <f t="shared" si="3"/>
        <v>0</v>
      </c>
      <c r="N15" s="131">
        <f t="shared" si="4"/>
        <v>0</v>
      </c>
      <c r="O15" s="131">
        <f>+N15*'Sal. &amp; IC Wrksheet'!L34</f>
        <v>0</v>
      </c>
      <c r="P15" s="133">
        <f t="shared" si="5"/>
        <v>0</v>
      </c>
      <c r="Q15" s="130">
        <f t="shared" si="6"/>
        <v>0</v>
      </c>
      <c r="R15" s="131">
        <f t="shared" si="7"/>
        <v>0</v>
      </c>
      <c r="S15" s="131">
        <f>+R15*'Sal. &amp; IC Wrksheet'!L34</f>
        <v>0</v>
      </c>
      <c r="T15" s="132">
        <f t="shared" si="8"/>
        <v>0</v>
      </c>
      <c r="U15" s="130">
        <f t="shared" si="9"/>
        <v>0</v>
      </c>
      <c r="V15" s="131">
        <f t="shared" si="10"/>
        <v>0</v>
      </c>
      <c r="W15" s="131">
        <f>+V15*'Sal. &amp; IC Wrksheet'!L34</f>
        <v>0</v>
      </c>
      <c r="X15" s="133">
        <f t="shared" si="11"/>
        <v>0</v>
      </c>
      <c r="Y15" s="130">
        <f t="shared" si="12"/>
        <v>0</v>
      </c>
      <c r="Z15" s="131">
        <f t="shared" si="13"/>
        <v>0</v>
      </c>
      <c r="AA15" s="131">
        <f>+Z15*'Sal. &amp; IC Wrksheet'!L34</f>
        <v>0</v>
      </c>
      <c r="AB15" s="132">
        <f t="shared" si="14"/>
        <v>0</v>
      </c>
      <c r="AC15" s="106">
        <f t="shared" si="15"/>
        <v>0</v>
      </c>
      <c r="AD15" s="106"/>
      <c r="AE15" s="1">
        <f t="shared" si="16"/>
        <v>0</v>
      </c>
      <c r="AF15" s="1"/>
      <c r="AG15" s="1"/>
      <c r="AH15" s="1"/>
      <c r="AI15" s="1"/>
    </row>
    <row r="16" spans="1:35" x14ac:dyDescent="0.2">
      <c r="A16" s="106">
        <f>+'Sal. &amp; IC Wrksheet'!A12</f>
        <v>0</v>
      </c>
      <c r="B16" s="106"/>
      <c r="C16" s="127"/>
      <c r="D16" s="128"/>
      <c r="E16" s="129"/>
      <c r="F16" s="129"/>
      <c r="G16" s="129"/>
      <c r="H16" s="129"/>
      <c r="I16" s="130">
        <f>+'Sal. &amp; IC Wrksheet'!M12</f>
        <v>0</v>
      </c>
      <c r="J16" s="131">
        <f t="shared" si="1"/>
        <v>0</v>
      </c>
      <c r="K16" s="131">
        <f>+J16*'Sal. &amp; IC Wrksheet'!L35</f>
        <v>0</v>
      </c>
      <c r="L16" s="132">
        <f t="shared" si="2"/>
        <v>0</v>
      </c>
      <c r="M16" s="130">
        <f t="shared" si="3"/>
        <v>0</v>
      </c>
      <c r="N16" s="131">
        <f t="shared" si="4"/>
        <v>0</v>
      </c>
      <c r="O16" s="131">
        <f>+N16*'Sal. &amp; IC Wrksheet'!L35</f>
        <v>0</v>
      </c>
      <c r="P16" s="133">
        <f t="shared" si="5"/>
        <v>0</v>
      </c>
      <c r="Q16" s="130">
        <f t="shared" si="6"/>
        <v>0</v>
      </c>
      <c r="R16" s="131">
        <f t="shared" si="7"/>
        <v>0</v>
      </c>
      <c r="S16" s="131">
        <f>+R16*'Sal. &amp; IC Wrksheet'!L35</f>
        <v>0</v>
      </c>
      <c r="T16" s="132">
        <f t="shared" si="8"/>
        <v>0</v>
      </c>
      <c r="U16" s="130">
        <f t="shared" si="9"/>
        <v>0</v>
      </c>
      <c r="V16" s="131">
        <f t="shared" si="10"/>
        <v>0</v>
      </c>
      <c r="W16" s="131">
        <f>+V16*'Sal. &amp; IC Wrksheet'!L35</f>
        <v>0</v>
      </c>
      <c r="X16" s="133">
        <f t="shared" si="11"/>
        <v>0</v>
      </c>
      <c r="Y16" s="130">
        <f t="shared" si="12"/>
        <v>0</v>
      </c>
      <c r="Z16" s="131">
        <f t="shared" si="13"/>
        <v>0</v>
      </c>
      <c r="AA16" s="131">
        <f>+Z16*'Sal. &amp; IC Wrksheet'!L35</f>
        <v>0</v>
      </c>
      <c r="AB16" s="132">
        <f t="shared" si="14"/>
        <v>0</v>
      </c>
      <c r="AC16" s="106">
        <f t="shared" si="15"/>
        <v>0</v>
      </c>
      <c r="AD16" s="106"/>
      <c r="AE16" s="1">
        <f t="shared" si="16"/>
        <v>0</v>
      </c>
      <c r="AF16" s="1"/>
      <c r="AG16" s="1"/>
      <c r="AH16" s="1"/>
      <c r="AI16" s="1"/>
    </row>
    <row r="17" spans="1:35" x14ac:dyDescent="0.2">
      <c r="A17" s="106">
        <f>+'Sal. &amp; IC Wrksheet'!A13</f>
        <v>0</v>
      </c>
      <c r="B17" s="106"/>
      <c r="C17" s="127"/>
      <c r="D17" s="128"/>
      <c r="E17" s="129"/>
      <c r="F17" s="129"/>
      <c r="G17" s="129"/>
      <c r="H17" s="129"/>
      <c r="I17" s="130">
        <f>+'Sal. &amp; IC Wrksheet'!M13</f>
        <v>0</v>
      </c>
      <c r="J17" s="131">
        <f t="shared" si="1"/>
        <v>0</v>
      </c>
      <c r="K17" s="131">
        <f>+J17*'Sal. &amp; IC Wrksheet'!L36</f>
        <v>0</v>
      </c>
      <c r="L17" s="132">
        <f t="shared" si="2"/>
        <v>0</v>
      </c>
      <c r="M17" s="130">
        <f t="shared" si="3"/>
        <v>0</v>
      </c>
      <c r="N17" s="131">
        <f t="shared" si="4"/>
        <v>0</v>
      </c>
      <c r="O17" s="131">
        <f>+N17*'Sal. &amp; IC Wrksheet'!L36</f>
        <v>0</v>
      </c>
      <c r="P17" s="133">
        <f t="shared" si="5"/>
        <v>0</v>
      </c>
      <c r="Q17" s="130">
        <f t="shared" si="6"/>
        <v>0</v>
      </c>
      <c r="R17" s="131">
        <f t="shared" si="7"/>
        <v>0</v>
      </c>
      <c r="S17" s="131">
        <f>+R17*'Sal. &amp; IC Wrksheet'!L36</f>
        <v>0</v>
      </c>
      <c r="T17" s="132">
        <f t="shared" si="8"/>
        <v>0</v>
      </c>
      <c r="U17" s="130">
        <f t="shared" si="9"/>
        <v>0</v>
      </c>
      <c r="V17" s="131">
        <f t="shared" si="10"/>
        <v>0</v>
      </c>
      <c r="W17" s="131">
        <f>+V17*'Sal. &amp; IC Wrksheet'!L36</f>
        <v>0</v>
      </c>
      <c r="X17" s="133">
        <f t="shared" si="11"/>
        <v>0</v>
      </c>
      <c r="Y17" s="130">
        <f t="shared" si="12"/>
        <v>0</v>
      </c>
      <c r="Z17" s="131">
        <f t="shared" si="13"/>
        <v>0</v>
      </c>
      <c r="AA17" s="131">
        <f>+Z17*'Sal. &amp; IC Wrksheet'!L36</f>
        <v>0</v>
      </c>
      <c r="AB17" s="132">
        <f t="shared" si="14"/>
        <v>0</v>
      </c>
      <c r="AC17" s="106">
        <f t="shared" si="15"/>
        <v>0</v>
      </c>
      <c r="AD17" s="106"/>
      <c r="AE17" s="1">
        <f t="shared" si="16"/>
        <v>0</v>
      </c>
      <c r="AF17" s="1"/>
      <c r="AG17" s="1"/>
      <c r="AH17" s="1"/>
      <c r="AI17" s="1"/>
    </row>
    <row r="18" spans="1:35" x14ac:dyDescent="0.2">
      <c r="A18" s="106">
        <f>+'Sal. &amp; IC Wrksheet'!A14</f>
        <v>0</v>
      </c>
      <c r="B18" s="106"/>
      <c r="C18" s="127"/>
      <c r="D18" s="128"/>
      <c r="E18" s="129"/>
      <c r="F18" s="129"/>
      <c r="G18" s="129"/>
      <c r="H18" s="129"/>
      <c r="I18" s="130">
        <f>+'Sal. &amp; IC Wrksheet'!M14</f>
        <v>0</v>
      </c>
      <c r="J18" s="131">
        <f t="shared" si="1"/>
        <v>0</v>
      </c>
      <c r="K18" s="131">
        <f>+J18*'Sal. &amp; IC Wrksheet'!L37</f>
        <v>0</v>
      </c>
      <c r="L18" s="132">
        <f t="shared" si="2"/>
        <v>0</v>
      </c>
      <c r="M18" s="130">
        <f t="shared" si="3"/>
        <v>0</v>
      </c>
      <c r="N18" s="131">
        <f t="shared" si="4"/>
        <v>0</v>
      </c>
      <c r="O18" s="131">
        <f>+N18*'Sal. &amp; IC Wrksheet'!L37</f>
        <v>0</v>
      </c>
      <c r="P18" s="133">
        <f t="shared" si="5"/>
        <v>0</v>
      </c>
      <c r="Q18" s="130">
        <f t="shared" si="6"/>
        <v>0</v>
      </c>
      <c r="R18" s="131">
        <f t="shared" si="7"/>
        <v>0</v>
      </c>
      <c r="S18" s="131">
        <f>+R18*'Sal. &amp; IC Wrksheet'!L37</f>
        <v>0</v>
      </c>
      <c r="T18" s="132">
        <f t="shared" si="8"/>
        <v>0</v>
      </c>
      <c r="U18" s="130">
        <f t="shared" si="9"/>
        <v>0</v>
      </c>
      <c r="V18" s="131">
        <f t="shared" si="10"/>
        <v>0</v>
      </c>
      <c r="W18" s="131">
        <f>+V18*'Sal. &amp; IC Wrksheet'!L37</f>
        <v>0</v>
      </c>
      <c r="X18" s="133">
        <f t="shared" si="11"/>
        <v>0</v>
      </c>
      <c r="Y18" s="130">
        <f t="shared" si="12"/>
        <v>0</v>
      </c>
      <c r="Z18" s="131">
        <f t="shared" si="13"/>
        <v>0</v>
      </c>
      <c r="AA18" s="131">
        <f>+Z18*'Sal. &amp; IC Wrksheet'!L37</f>
        <v>0</v>
      </c>
      <c r="AB18" s="132">
        <f t="shared" si="14"/>
        <v>0</v>
      </c>
      <c r="AC18" s="106">
        <f t="shared" si="15"/>
        <v>0</v>
      </c>
      <c r="AD18" s="106"/>
      <c r="AE18" s="1">
        <f t="shared" si="16"/>
        <v>0</v>
      </c>
      <c r="AF18" s="1"/>
      <c r="AG18" s="1"/>
      <c r="AH18" s="1"/>
      <c r="AI18" s="1"/>
    </row>
    <row r="19" spans="1:35" x14ac:dyDescent="0.2">
      <c r="A19" s="106">
        <f>+'Sal. &amp; IC Wrksheet'!A15</f>
        <v>0</v>
      </c>
      <c r="B19" s="106"/>
      <c r="C19" s="127"/>
      <c r="D19" s="128"/>
      <c r="E19" s="129"/>
      <c r="F19" s="129"/>
      <c r="G19" s="129"/>
      <c r="H19" s="129"/>
      <c r="I19" s="130">
        <f>+'Sal. &amp; IC Wrksheet'!M15</f>
        <v>0</v>
      </c>
      <c r="J19" s="131">
        <f t="shared" si="1"/>
        <v>0</v>
      </c>
      <c r="K19" s="131">
        <f>+J19*'Sal. &amp; IC Wrksheet'!L38</f>
        <v>0</v>
      </c>
      <c r="L19" s="132">
        <f t="shared" si="2"/>
        <v>0</v>
      </c>
      <c r="M19" s="130">
        <f t="shared" si="3"/>
        <v>0</v>
      </c>
      <c r="N19" s="131">
        <f t="shared" si="4"/>
        <v>0</v>
      </c>
      <c r="O19" s="131">
        <f>+N19*'Sal. &amp; IC Wrksheet'!L38</f>
        <v>0</v>
      </c>
      <c r="P19" s="133">
        <f t="shared" si="5"/>
        <v>0</v>
      </c>
      <c r="Q19" s="130">
        <f t="shared" si="6"/>
        <v>0</v>
      </c>
      <c r="R19" s="131">
        <f t="shared" si="7"/>
        <v>0</v>
      </c>
      <c r="S19" s="131">
        <f>+R19*'Sal. &amp; IC Wrksheet'!L38</f>
        <v>0</v>
      </c>
      <c r="T19" s="132">
        <f t="shared" si="8"/>
        <v>0</v>
      </c>
      <c r="U19" s="130">
        <f t="shared" si="9"/>
        <v>0</v>
      </c>
      <c r="V19" s="131">
        <f t="shared" si="10"/>
        <v>0</v>
      </c>
      <c r="W19" s="131">
        <f>+V19*'Sal. &amp; IC Wrksheet'!L38</f>
        <v>0</v>
      </c>
      <c r="X19" s="133">
        <f t="shared" si="11"/>
        <v>0</v>
      </c>
      <c r="Y19" s="130">
        <f t="shared" si="12"/>
        <v>0</v>
      </c>
      <c r="Z19" s="131">
        <f t="shared" si="13"/>
        <v>0</v>
      </c>
      <c r="AA19" s="131">
        <f>+Z19*'Sal. &amp; IC Wrksheet'!L38</f>
        <v>0</v>
      </c>
      <c r="AB19" s="132">
        <f t="shared" si="14"/>
        <v>0</v>
      </c>
      <c r="AC19" s="106">
        <f t="shared" si="15"/>
        <v>0</v>
      </c>
      <c r="AD19" s="106"/>
      <c r="AE19" s="1">
        <f t="shared" si="16"/>
        <v>0</v>
      </c>
      <c r="AF19" s="1"/>
      <c r="AG19" s="1"/>
      <c r="AH19" s="1"/>
      <c r="AI19" s="1"/>
    </row>
    <row r="20" spans="1:35" x14ac:dyDescent="0.2">
      <c r="A20" s="106">
        <f>+'Sal. &amp; IC Wrksheet'!A16</f>
        <v>0</v>
      </c>
      <c r="B20" s="106"/>
      <c r="C20" s="127"/>
      <c r="D20" s="128"/>
      <c r="E20" s="129"/>
      <c r="F20" s="129"/>
      <c r="G20" s="129"/>
      <c r="H20" s="129"/>
      <c r="I20" s="130">
        <f>+'Sal. &amp; IC Wrksheet'!M16</f>
        <v>0</v>
      </c>
      <c r="J20" s="131">
        <f t="shared" si="1"/>
        <v>0</v>
      </c>
      <c r="K20" s="131">
        <f>+J20*'Sal. &amp; IC Wrksheet'!L39</f>
        <v>0</v>
      </c>
      <c r="L20" s="132">
        <f t="shared" si="2"/>
        <v>0</v>
      </c>
      <c r="M20" s="130">
        <f t="shared" si="3"/>
        <v>0</v>
      </c>
      <c r="N20" s="131">
        <f t="shared" si="4"/>
        <v>0</v>
      </c>
      <c r="O20" s="131">
        <f>+N20*'Sal. &amp; IC Wrksheet'!L39</f>
        <v>0</v>
      </c>
      <c r="P20" s="133">
        <f t="shared" si="5"/>
        <v>0</v>
      </c>
      <c r="Q20" s="130">
        <f t="shared" si="6"/>
        <v>0</v>
      </c>
      <c r="R20" s="131">
        <f t="shared" si="7"/>
        <v>0</v>
      </c>
      <c r="S20" s="131">
        <f>+R20*'Sal. &amp; IC Wrksheet'!L39</f>
        <v>0</v>
      </c>
      <c r="T20" s="132">
        <f t="shared" si="8"/>
        <v>0</v>
      </c>
      <c r="U20" s="130">
        <f t="shared" si="9"/>
        <v>0</v>
      </c>
      <c r="V20" s="131">
        <f t="shared" si="10"/>
        <v>0</v>
      </c>
      <c r="W20" s="131">
        <f>+V20*'Sal. &amp; IC Wrksheet'!L39</f>
        <v>0</v>
      </c>
      <c r="X20" s="133">
        <f t="shared" si="11"/>
        <v>0</v>
      </c>
      <c r="Y20" s="130">
        <f t="shared" si="12"/>
        <v>0</v>
      </c>
      <c r="Z20" s="131">
        <f t="shared" si="13"/>
        <v>0</v>
      </c>
      <c r="AA20" s="131">
        <f>+Z20*'Sal. &amp; IC Wrksheet'!L39</f>
        <v>0</v>
      </c>
      <c r="AB20" s="132">
        <f t="shared" si="14"/>
        <v>0</v>
      </c>
      <c r="AC20" s="106">
        <f t="shared" si="15"/>
        <v>0</v>
      </c>
      <c r="AD20" s="106"/>
      <c r="AE20" s="1">
        <f t="shared" si="16"/>
        <v>0</v>
      </c>
      <c r="AF20" s="1"/>
      <c r="AG20" s="1"/>
      <c r="AH20" s="1"/>
      <c r="AI20" s="1"/>
    </row>
    <row r="21" spans="1:35" x14ac:dyDescent="0.2">
      <c r="A21" s="106">
        <f>+'Sal. &amp; IC Wrksheet'!A17</f>
        <v>0</v>
      </c>
      <c r="B21" s="106"/>
      <c r="C21" s="127"/>
      <c r="D21" s="128"/>
      <c r="E21" s="129"/>
      <c r="F21" s="129"/>
      <c r="G21" s="129"/>
      <c r="H21" s="129"/>
      <c r="I21" s="130">
        <f>+'Sal. &amp; IC Wrksheet'!M17</f>
        <v>0</v>
      </c>
      <c r="J21" s="131">
        <f t="shared" si="1"/>
        <v>0</v>
      </c>
      <c r="K21" s="131">
        <f>+J21*'Sal. &amp; IC Wrksheet'!L40</f>
        <v>0</v>
      </c>
      <c r="L21" s="132">
        <f t="shared" si="2"/>
        <v>0</v>
      </c>
      <c r="M21" s="130">
        <f t="shared" si="3"/>
        <v>0</v>
      </c>
      <c r="N21" s="131">
        <f t="shared" si="4"/>
        <v>0</v>
      </c>
      <c r="O21" s="131">
        <f>+N21*'Sal. &amp; IC Wrksheet'!L40</f>
        <v>0</v>
      </c>
      <c r="P21" s="133">
        <f t="shared" si="5"/>
        <v>0</v>
      </c>
      <c r="Q21" s="130">
        <f t="shared" si="6"/>
        <v>0</v>
      </c>
      <c r="R21" s="131">
        <f t="shared" si="7"/>
        <v>0</v>
      </c>
      <c r="S21" s="131">
        <f>+R21*'Sal. &amp; IC Wrksheet'!L40</f>
        <v>0</v>
      </c>
      <c r="T21" s="132">
        <f t="shared" si="8"/>
        <v>0</v>
      </c>
      <c r="U21" s="130">
        <f t="shared" si="9"/>
        <v>0</v>
      </c>
      <c r="V21" s="131">
        <f t="shared" si="10"/>
        <v>0</v>
      </c>
      <c r="W21" s="131">
        <f>+V21*'Sal. &amp; IC Wrksheet'!L40</f>
        <v>0</v>
      </c>
      <c r="X21" s="133">
        <f t="shared" si="11"/>
        <v>0</v>
      </c>
      <c r="Y21" s="130">
        <f t="shared" si="12"/>
        <v>0</v>
      </c>
      <c r="Z21" s="131">
        <f t="shared" si="13"/>
        <v>0</v>
      </c>
      <c r="AA21" s="131">
        <f>+Z21*'Sal. &amp; IC Wrksheet'!L40</f>
        <v>0</v>
      </c>
      <c r="AB21" s="132">
        <f t="shared" si="14"/>
        <v>0</v>
      </c>
      <c r="AC21" s="106">
        <f t="shared" si="15"/>
        <v>0</v>
      </c>
      <c r="AD21" s="106"/>
      <c r="AE21" s="1">
        <f t="shared" si="16"/>
        <v>0</v>
      </c>
      <c r="AF21" s="1"/>
      <c r="AG21" s="1"/>
      <c r="AH21" s="1"/>
      <c r="AI21" s="1"/>
    </row>
    <row r="22" spans="1:35" x14ac:dyDescent="0.2">
      <c r="A22" s="106">
        <f>+'Sal. &amp; IC Wrksheet'!A18</f>
        <v>0</v>
      </c>
      <c r="B22" s="106"/>
      <c r="C22" s="127"/>
      <c r="D22" s="128"/>
      <c r="E22" s="129"/>
      <c r="F22" s="129"/>
      <c r="G22" s="129"/>
      <c r="H22" s="129"/>
      <c r="I22" s="130">
        <f>+'Sal. &amp; IC Wrksheet'!M18</f>
        <v>0</v>
      </c>
      <c r="J22" s="131">
        <f t="shared" si="1"/>
        <v>0</v>
      </c>
      <c r="K22" s="131">
        <f>+J22*'Sal. &amp; IC Wrksheet'!L41</f>
        <v>0</v>
      </c>
      <c r="L22" s="132">
        <f t="shared" si="2"/>
        <v>0</v>
      </c>
      <c r="M22" s="130">
        <f t="shared" si="3"/>
        <v>0</v>
      </c>
      <c r="N22" s="131">
        <f t="shared" si="4"/>
        <v>0</v>
      </c>
      <c r="O22" s="131">
        <f>+N22*'Sal. &amp; IC Wrksheet'!L41</f>
        <v>0</v>
      </c>
      <c r="P22" s="133">
        <f t="shared" si="5"/>
        <v>0</v>
      </c>
      <c r="Q22" s="130">
        <f t="shared" si="6"/>
        <v>0</v>
      </c>
      <c r="R22" s="131">
        <f t="shared" si="7"/>
        <v>0</v>
      </c>
      <c r="S22" s="131">
        <f>+R22*'Sal. &amp; IC Wrksheet'!L41</f>
        <v>0</v>
      </c>
      <c r="T22" s="132">
        <f t="shared" si="8"/>
        <v>0</v>
      </c>
      <c r="U22" s="130">
        <f t="shared" si="9"/>
        <v>0</v>
      </c>
      <c r="V22" s="131">
        <f t="shared" si="10"/>
        <v>0</v>
      </c>
      <c r="W22" s="131">
        <f>+V22*'Sal. &amp; IC Wrksheet'!L41</f>
        <v>0</v>
      </c>
      <c r="X22" s="133">
        <f t="shared" si="11"/>
        <v>0</v>
      </c>
      <c r="Y22" s="130">
        <f t="shared" si="12"/>
        <v>0</v>
      </c>
      <c r="Z22" s="131">
        <f t="shared" si="13"/>
        <v>0</v>
      </c>
      <c r="AA22" s="131">
        <f>+Z22*'Sal. &amp; IC Wrksheet'!L41</f>
        <v>0</v>
      </c>
      <c r="AB22" s="132">
        <f t="shared" si="14"/>
        <v>0</v>
      </c>
      <c r="AC22" s="106">
        <f t="shared" si="15"/>
        <v>0</v>
      </c>
      <c r="AD22" s="106"/>
      <c r="AE22" s="1">
        <f t="shared" si="16"/>
        <v>0</v>
      </c>
      <c r="AF22" s="1"/>
      <c r="AG22" s="1"/>
      <c r="AH22" s="1"/>
      <c r="AI22" s="1"/>
    </row>
    <row r="23" spans="1:35" x14ac:dyDescent="0.2">
      <c r="A23" s="106"/>
      <c r="B23" s="106"/>
      <c r="C23" s="134"/>
      <c r="D23" s="135"/>
      <c r="E23" s="136"/>
      <c r="F23" s="136"/>
      <c r="G23" s="136"/>
      <c r="H23" s="136"/>
      <c r="I23" s="137"/>
      <c r="J23" s="138">
        <f t="shared" si="1"/>
        <v>0</v>
      </c>
      <c r="K23" s="131">
        <f>+J23*'Sal. &amp; IC Wrksheet'!L42</f>
        <v>0</v>
      </c>
      <c r="L23" s="139">
        <f t="shared" si="2"/>
        <v>0</v>
      </c>
      <c r="M23" s="138"/>
      <c r="N23" s="138">
        <f t="shared" si="4"/>
        <v>0</v>
      </c>
      <c r="O23" s="131">
        <f>+N23*'Sal. &amp; IC Wrksheet'!L42</f>
        <v>0</v>
      </c>
      <c r="P23" s="140">
        <f t="shared" si="5"/>
        <v>0</v>
      </c>
      <c r="Q23" s="141"/>
      <c r="R23" s="138">
        <f t="shared" si="7"/>
        <v>0</v>
      </c>
      <c r="S23" s="131">
        <f>+R23*'Sal. &amp; IC Wrksheet'!L42</f>
        <v>0</v>
      </c>
      <c r="T23" s="139">
        <f t="shared" si="8"/>
        <v>0</v>
      </c>
      <c r="U23" s="138"/>
      <c r="V23" s="138">
        <f t="shared" si="10"/>
        <v>0</v>
      </c>
      <c r="W23" s="131">
        <f>+V23*'Sal. &amp; IC Wrksheet'!L42</f>
        <v>0</v>
      </c>
      <c r="X23" s="140">
        <f t="shared" si="11"/>
        <v>0</v>
      </c>
      <c r="Y23" s="141"/>
      <c r="Z23" s="138">
        <f t="shared" si="13"/>
        <v>0</v>
      </c>
      <c r="AA23" s="131">
        <f>+Z23*'Sal. &amp; IC Wrksheet'!L42</f>
        <v>0</v>
      </c>
      <c r="AB23" s="139">
        <f t="shared" si="14"/>
        <v>0</v>
      </c>
      <c r="AC23" s="106"/>
      <c r="AD23" s="106"/>
      <c r="AE23" s="210"/>
      <c r="AF23" s="1"/>
      <c r="AG23" s="1"/>
      <c r="AH23" s="1"/>
      <c r="AI23" s="1"/>
    </row>
    <row r="24" spans="1:35" ht="15.75" x14ac:dyDescent="0.25">
      <c r="A24" s="106"/>
      <c r="B24" s="106"/>
      <c r="C24" s="106"/>
      <c r="D24" s="142"/>
      <c r="E24" s="106"/>
      <c r="F24" s="106"/>
      <c r="G24" s="106"/>
      <c r="H24" s="143" t="s">
        <v>142</v>
      </c>
      <c r="I24" s="144"/>
      <c r="J24" s="145">
        <f>SUM(J12:J23)</f>
        <v>0</v>
      </c>
      <c r="K24" s="145">
        <f>SUM(K12:K23)</f>
        <v>0</v>
      </c>
      <c r="L24" s="146">
        <f>SUM(L12:L23)</f>
        <v>0</v>
      </c>
      <c r="M24" s="147"/>
      <c r="N24" s="148">
        <f>SUM(N12:N23)</f>
        <v>0</v>
      </c>
      <c r="O24" s="148">
        <f>SUM(O12:O23)</f>
        <v>0</v>
      </c>
      <c r="P24" s="149">
        <f>SUM(P12:P23)</f>
        <v>0</v>
      </c>
      <c r="Q24" s="144"/>
      <c r="R24" s="145">
        <f>SUM(R12:R23)</f>
        <v>0</v>
      </c>
      <c r="S24" s="145">
        <f>SUM(S12:S23)</f>
        <v>0</v>
      </c>
      <c r="T24" s="146">
        <f>SUM(T12:T23)</f>
        <v>0</v>
      </c>
      <c r="U24" s="147"/>
      <c r="V24" s="148">
        <f>SUM(V12:V23)</f>
        <v>0</v>
      </c>
      <c r="W24" s="148">
        <f>SUM(W12:W23)</f>
        <v>0</v>
      </c>
      <c r="X24" s="149">
        <f>SUM(X12:X23)</f>
        <v>0</v>
      </c>
      <c r="Y24" s="144"/>
      <c r="Z24" s="145">
        <f>SUM(Z12:Z23)</f>
        <v>0</v>
      </c>
      <c r="AA24" s="145">
        <f>SUM(AA12:AA23)</f>
        <v>0</v>
      </c>
      <c r="AB24" s="146">
        <f>SUM(AB12:AB23)</f>
        <v>0</v>
      </c>
      <c r="AC24" s="106"/>
      <c r="AD24" s="106"/>
      <c r="AE24" s="1">
        <f>SUM(AE12:AE23)</f>
        <v>0</v>
      </c>
      <c r="AF24" s="1"/>
      <c r="AG24" s="1"/>
      <c r="AH24" s="1"/>
      <c r="AI24" s="1"/>
    </row>
    <row r="25" spans="1:35" x14ac:dyDescent="0.2">
      <c r="A25" s="106"/>
      <c r="B25" s="106"/>
      <c r="C25" s="106"/>
      <c r="D25" s="106"/>
      <c r="E25" s="106"/>
      <c r="F25" s="106"/>
      <c r="G25" s="106"/>
      <c r="H25" s="106"/>
      <c r="I25" s="144"/>
      <c r="J25" s="131"/>
      <c r="K25" s="131"/>
      <c r="L25" s="132"/>
      <c r="M25" s="147"/>
      <c r="N25" s="147"/>
      <c r="O25" s="147"/>
      <c r="P25" s="150"/>
      <c r="Q25" s="144"/>
      <c r="R25" s="131"/>
      <c r="S25" s="131"/>
      <c r="T25" s="132"/>
      <c r="U25" s="147"/>
      <c r="V25" s="147"/>
      <c r="W25" s="147"/>
      <c r="X25" s="150"/>
      <c r="Y25" s="144"/>
      <c r="Z25" s="131"/>
      <c r="AA25" s="131"/>
      <c r="AB25" s="132"/>
      <c r="AC25" s="106"/>
      <c r="AD25" s="106"/>
      <c r="AE25" s="1"/>
      <c r="AF25" s="1"/>
      <c r="AG25" s="1"/>
      <c r="AH25" s="1"/>
      <c r="AI25" s="1"/>
    </row>
    <row r="26" spans="1:35" x14ac:dyDescent="0.2">
      <c r="A26" s="106"/>
      <c r="B26" s="106"/>
      <c r="C26" s="106"/>
      <c r="D26" s="106"/>
      <c r="E26" s="106"/>
      <c r="F26" s="106"/>
      <c r="G26" s="106"/>
      <c r="H26" s="106"/>
      <c r="I26" s="144"/>
      <c r="J26" s="131"/>
      <c r="K26" s="131"/>
      <c r="L26" s="132"/>
      <c r="M26" s="147"/>
      <c r="N26" s="147"/>
      <c r="O26" s="147"/>
      <c r="P26" s="150"/>
      <c r="Q26" s="144"/>
      <c r="R26" s="131"/>
      <c r="S26" s="131"/>
      <c r="T26" s="132"/>
      <c r="U26" s="147"/>
      <c r="V26" s="147"/>
      <c r="W26" s="147"/>
      <c r="X26" s="150"/>
      <c r="Y26" s="144"/>
      <c r="Z26" s="131"/>
      <c r="AA26" s="131"/>
      <c r="AB26" s="132"/>
      <c r="AC26" s="106"/>
      <c r="AD26" s="106"/>
      <c r="AE26" s="1"/>
      <c r="AF26" s="1"/>
      <c r="AG26" s="1"/>
      <c r="AH26" s="1"/>
      <c r="AI26" s="1"/>
    </row>
    <row r="27" spans="1:35" x14ac:dyDescent="0.2">
      <c r="A27" s="106"/>
      <c r="B27" s="106"/>
      <c r="C27" s="106"/>
      <c r="D27" s="151" t="s">
        <v>19</v>
      </c>
      <c r="E27" s="152"/>
      <c r="F27" s="152"/>
      <c r="G27" s="152"/>
      <c r="H27" s="152"/>
      <c r="I27" s="153"/>
      <c r="J27" s="154" t="s">
        <v>143</v>
      </c>
      <c r="K27" s="154" t="s">
        <v>144</v>
      </c>
      <c r="L27" s="155" t="s">
        <v>140</v>
      </c>
      <c r="M27" s="154"/>
      <c r="N27" s="154" t="s">
        <v>143</v>
      </c>
      <c r="O27" s="154" t="s">
        <v>144</v>
      </c>
      <c r="P27" s="156" t="s">
        <v>140</v>
      </c>
      <c r="Q27" s="153"/>
      <c r="R27" s="154" t="s">
        <v>143</v>
      </c>
      <c r="S27" s="154" t="s">
        <v>144</v>
      </c>
      <c r="T27" s="155" t="s">
        <v>140</v>
      </c>
      <c r="U27" s="154"/>
      <c r="V27" s="154" t="s">
        <v>143</v>
      </c>
      <c r="W27" s="154" t="s">
        <v>144</v>
      </c>
      <c r="X27" s="156" t="s">
        <v>140</v>
      </c>
      <c r="Y27" s="153"/>
      <c r="Z27" s="154" t="s">
        <v>143</v>
      </c>
      <c r="AA27" s="154" t="s">
        <v>144</v>
      </c>
      <c r="AB27" s="155" t="s">
        <v>140</v>
      </c>
      <c r="AC27" s="106" t="s">
        <v>177</v>
      </c>
      <c r="AD27" s="106"/>
      <c r="AE27" s="1"/>
      <c r="AF27" s="1"/>
      <c r="AG27" s="1"/>
      <c r="AH27" s="1"/>
      <c r="AI27" s="1"/>
    </row>
    <row r="28" spans="1:35" x14ac:dyDescent="0.2">
      <c r="A28" s="157"/>
      <c r="B28" s="157"/>
      <c r="C28" s="157"/>
      <c r="D28" s="158"/>
      <c r="E28" s="157"/>
      <c r="F28" s="157"/>
      <c r="G28" s="157"/>
      <c r="H28" s="157"/>
      <c r="I28" s="159"/>
      <c r="J28" s="160"/>
      <c r="K28" s="160"/>
      <c r="L28" s="161">
        <f>J28*K28</f>
        <v>0</v>
      </c>
      <c r="M28" s="160"/>
      <c r="N28" s="160"/>
      <c r="O28" s="160"/>
      <c r="P28" s="162">
        <f>N28*O28</f>
        <v>0</v>
      </c>
      <c r="Q28" s="159"/>
      <c r="R28" s="160"/>
      <c r="S28" s="160"/>
      <c r="T28" s="161">
        <f>R28*S28</f>
        <v>0</v>
      </c>
      <c r="U28" s="160"/>
      <c r="V28" s="160"/>
      <c r="W28" s="160"/>
      <c r="X28" s="162">
        <f>V28*W28</f>
        <v>0</v>
      </c>
      <c r="Y28" s="159"/>
      <c r="Z28" s="160"/>
      <c r="AA28" s="160"/>
      <c r="AB28" s="161">
        <f>Z28*AA28</f>
        <v>0</v>
      </c>
      <c r="AC28" s="157"/>
      <c r="AD28" s="157"/>
      <c r="AE28" s="1">
        <f>+L28+P28+T28+X28+AB28</f>
        <v>0</v>
      </c>
      <c r="AF28" s="1"/>
      <c r="AG28" s="1"/>
      <c r="AH28" s="1"/>
      <c r="AI28" s="1"/>
    </row>
    <row r="29" spans="1:35" x14ac:dyDescent="0.2">
      <c r="A29" s="157"/>
      <c r="B29" s="157"/>
      <c r="C29" s="157"/>
      <c r="D29" s="157"/>
      <c r="E29" s="157"/>
      <c r="F29" s="157"/>
      <c r="G29" s="157"/>
      <c r="H29" s="157"/>
      <c r="I29" s="159"/>
      <c r="J29" s="160"/>
      <c r="K29" s="163"/>
      <c r="L29" s="161">
        <f t="shared" ref="L29:L30" si="17">J29*K29</f>
        <v>0</v>
      </c>
      <c r="M29" s="160"/>
      <c r="N29" s="160"/>
      <c r="O29" s="163"/>
      <c r="P29" s="162">
        <f>N29*O29</f>
        <v>0</v>
      </c>
      <c r="Q29" s="159"/>
      <c r="R29" s="160"/>
      <c r="S29" s="160"/>
      <c r="T29" s="161">
        <f>R29*S29</f>
        <v>0</v>
      </c>
      <c r="U29" s="160"/>
      <c r="V29" s="160"/>
      <c r="W29" s="160"/>
      <c r="X29" s="162">
        <f>V29*W29</f>
        <v>0</v>
      </c>
      <c r="Y29" s="159"/>
      <c r="Z29" s="160"/>
      <c r="AA29" s="160"/>
      <c r="AB29" s="161">
        <f>Z29*AA29</f>
        <v>0</v>
      </c>
      <c r="AC29" s="157"/>
      <c r="AD29" s="157"/>
      <c r="AE29" s="1">
        <f t="shared" ref="AE29:AE31" si="18">+L29+P29+T29+X29+AB29</f>
        <v>0</v>
      </c>
      <c r="AF29" s="1"/>
      <c r="AG29" s="1"/>
      <c r="AH29" s="1"/>
      <c r="AI29" s="1"/>
    </row>
    <row r="30" spans="1:35" x14ac:dyDescent="0.2">
      <c r="A30" s="157"/>
      <c r="B30" s="157"/>
      <c r="C30" s="157"/>
      <c r="D30" s="157"/>
      <c r="E30" s="157"/>
      <c r="F30" s="157"/>
      <c r="G30" s="157"/>
      <c r="H30" s="157"/>
      <c r="I30" s="159"/>
      <c r="J30" s="160"/>
      <c r="K30" s="160"/>
      <c r="L30" s="161">
        <f t="shared" si="17"/>
        <v>0</v>
      </c>
      <c r="M30" s="160"/>
      <c r="N30" s="160"/>
      <c r="O30" s="160"/>
      <c r="P30" s="162">
        <f>N30*O30</f>
        <v>0</v>
      </c>
      <c r="Q30" s="159"/>
      <c r="R30" s="160"/>
      <c r="S30" s="160"/>
      <c r="T30" s="161">
        <f>R30*S30</f>
        <v>0</v>
      </c>
      <c r="U30" s="160"/>
      <c r="V30" s="160"/>
      <c r="W30" s="160"/>
      <c r="X30" s="162">
        <f>V30*W30</f>
        <v>0</v>
      </c>
      <c r="Y30" s="159"/>
      <c r="Z30" s="160"/>
      <c r="AA30" s="160"/>
      <c r="AB30" s="161">
        <f>Z30*AA30</f>
        <v>0</v>
      </c>
      <c r="AC30" s="157"/>
      <c r="AD30" s="157"/>
      <c r="AE30" s="210">
        <f t="shared" si="18"/>
        <v>0</v>
      </c>
      <c r="AF30" s="1"/>
      <c r="AG30" s="1"/>
      <c r="AH30" s="1"/>
      <c r="AI30" s="1"/>
    </row>
    <row r="31" spans="1:35" x14ac:dyDescent="0.2">
      <c r="A31" s="157"/>
      <c r="B31" s="157"/>
      <c r="C31" s="157"/>
      <c r="D31" s="142"/>
      <c r="E31" s="157"/>
      <c r="F31" s="157"/>
      <c r="G31" s="157"/>
      <c r="H31" s="143" t="s">
        <v>145</v>
      </c>
      <c r="I31" s="159"/>
      <c r="J31" s="160"/>
      <c r="K31" s="160"/>
      <c r="L31" s="164">
        <f>SUM(L28:L30)</f>
        <v>0</v>
      </c>
      <c r="M31" s="165"/>
      <c r="N31" s="165"/>
      <c r="O31" s="165"/>
      <c r="P31" s="166">
        <f>SUM(P28:P30)</f>
        <v>0</v>
      </c>
      <c r="Q31" s="167"/>
      <c r="R31" s="165"/>
      <c r="S31" s="165"/>
      <c r="T31" s="164">
        <f>SUM(T28:T30)</f>
        <v>0</v>
      </c>
      <c r="U31" s="165"/>
      <c r="V31" s="165"/>
      <c r="W31" s="165"/>
      <c r="X31" s="166">
        <f>SUM(X28:X30)</f>
        <v>0</v>
      </c>
      <c r="Y31" s="167"/>
      <c r="Z31" s="165"/>
      <c r="AA31" s="165"/>
      <c r="AB31" s="164">
        <f>SUM(AB28:AB30)</f>
        <v>0</v>
      </c>
      <c r="AC31" s="157"/>
      <c r="AD31" s="157"/>
      <c r="AE31" s="1">
        <f t="shared" si="18"/>
        <v>0</v>
      </c>
      <c r="AF31" s="1"/>
      <c r="AG31" s="1"/>
      <c r="AH31" s="1"/>
      <c r="AI31" s="1"/>
    </row>
    <row r="32" spans="1:35" x14ac:dyDescent="0.2">
      <c r="A32" s="157"/>
      <c r="B32" s="157"/>
      <c r="C32" s="157"/>
      <c r="D32" s="157" t="s">
        <v>44</v>
      </c>
      <c r="E32" s="157"/>
      <c r="F32" s="157"/>
      <c r="G32" s="157"/>
      <c r="H32" s="157"/>
      <c r="I32" s="159"/>
      <c r="J32" s="160"/>
      <c r="K32" s="160"/>
      <c r="L32" s="161"/>
      <c r="M32" s="160"/>
      <c r="N32" s="160"/>
      <c r="O32" s="160"/>
      <c r="P32" s="162"/>
      <c r="Q32" s="159"/>
      <c r="R32" s="160"/>
      <c r="S32" s="160"/>
      <c r="T32" s="161"/>
      <c r="U32" s="160"/>
      <c r="V32" s="160"/>
      <c r="W32" s="160"/>
      <c r="X32" s="162"/>
      <c r="Y32" s="159"/>
      <c r="Z32" s="160"/>
      <c r="AA32" s="160"/>
      <c r="AB32" s="161"/>
      <c r="AC32" s="157"/>
      <c r="AD32" s="157"/>
      <c r="AE32" s="1"/>
      <c r="AF32" s="1"/>
      <c r="AG32" s="1"/>
      <c r="AH32" s="1"/>
      <c r="AI32" s="1"/>
    </row>
    <row r="33" spans="1:35" x14ac:dyDescent="0.2">
      <c r="A33" s="157"/>
      <c r="B33" s="157"/>
      <c r="C33" s="157"/>
      <c r="D33" s="151" t="s">
        <v>18</v>
      </c>
      <c r="E33" s="152"/>
      <c r="F33" s="152"/>
      <c r="G33" s="152"/>
      <c r="H33" s="152"/>
      <c r="I33" s="153"/>
      <c r="J33" s="154" t="s">
        <v>143</v>
      </c>
      <c r="K33" s="154" t="s">
        <v>144</v>
      </c>
      <c r="L33" s="155" t="s">
        <v>140</v>
      </c>
      <c r="M33" s="154"/>
      <c r="N33" s="154" t="s">
        <v>143</v>
      </c>
      <c r="O33" s="154" t="s">
        <v>144</v>
      </c>
      <c r="P33" s="156" t="s">
        <v>140</v>
      </c>
      <c r="Q33" s="153"/>
      <c r="R33" s="154" t="s">
        <v>143</v>
      </c>
      <c r="S33" s="154" t="s">
        <v>144</v>
      </c>
      <c r="T33" s="155" t="s">
        <v>140</v>
      </c>
      <c r="U33" s="154"/>
      <c r="V33" s="154" t="s">
        <v>143</v>
      </c>
      <c r="W33" s="154" t="s">
        <v>144</v>
      </c>
      <c r="X33" s="156" t="s">
        <v>140</v>
      </c>
      <c r="Y33" s="153"/>
      <c r="Z33" s="154" t="s">
        <v>143</v>
      </c>
      <c r="AA33" s="154" t="s">
        <v>144</v>
      </c>
      <c r="AB33" s="155" t="s">
        <v>140</v>
      </c>
      <c r="AC33" s="157" t="str">
        <f>+D33</f>
        <v>Equipment</v>
      </c>
      <c r="AD33" s="157"/>
      <c r="AE33" s="1"/>
      <c r="AF33" s="1"/>
      <c r="AG33" s="1"/>
      <c r="AH33" s="1"/>
      <c r="AI33" s="1"/>
    </row>
    <row r="34" spans="1:35" x14ac:dyDescent="0.2">
      <c r="A34" s="157"/>
      <c r="B34" s="157"/>
      <c r="C34" s="157"/>
      <c r="D34" s="168"/>
      <c r="E34" s="157"/>
      <c r="F34" s="157"/>
      <c r="G34" s="157"/>
      <c r="H34" s="157"/>
      <c r="I34" s="159"/>
      <c r="J34" s="160"/>
      <c r="K34" s="160"/>
      <c r="L34" s="161">
        <f>J34*K34</f>
        <v>0</v>
      </c>
      <c r="M34" s="160"/>
      <c r="N34" s="160"/>
      <c r="O34" s="160"/>
      <c r="P34" s="162">
        <f>N34*O34</f>
        <v>0</v>
      </c>
      <c r="Q34" s="159" t="s">
        <v>44</v>
      </c>
      <c r="R34" s="160"/>
      <c r="S34" s="160"/>
      <c r="T34" s="161">
        <f>R34*S34</f>
        <v>0</v>
      </c>
      <c r="U34" s="160" t="s">
        <v>44</v>
      </c>
      <c r="V34" s="160"/>
      <c r="W34" s="160"/>
      <c r="X34" s="162">
        <f>V34*W34</f>
        <v>0</v>
      </c>
      <c r="Y34" s="159"/>
      <c r="Z34" s="160"/>
      <c r="AA34" s="160"/>
      <c r="AB34" s="161">
        <f>Z34*AA34</f>
        <v>0</v>
      </c>
      <c r="AC34" s="157"/>
      <c r="AD34" s="157"/>
      <c r="AE34" s="1">
        <f>+L34+P34+T34+X34+AB34</f>
        <v>0</v>
      </c>
      <c r="AF34" s="1"/>
      <c r="AG34" s="1"/>
      <c r="AH34" s="1"/>
      <c r="AI34" s="1"/>
    </row>
    <row r="35" spans="1:35" x14ac:dyDescent="0.2">
      <c r="A35" s="157"/>
      <c r="B35" s="157"/>
      <c r="C35" s="157"/>
      <c r="D35" s="157"/>
      <c r="E35" s="157"/>
      <c r="F35" s="157"/>
      <c r="G35" s="157"/>
      <c r="H35" s="157"/>
      <c r="I35" s="159"/>
      <c r="J35" s="160"/>
      <c r="K35" s="160"/>
      <c r="L35" s="161">
        <f t="shared" ref="L35:L37" si="19">J35*K35</f>
        <v>0</v>
      </c>
      <c r="M35" s="160"/>
      <c r="N35" s="160"/>
      <c r="O35" s="160"/>
      <c r="P35" s="162">
        <f t="shared" ref="P35:P37" si="20">N35*O35</f>
        <v>0</v>
      </c>
      <c r="Q35" s="159"/>
      <c r="R35" s="160"/>
      <c r="S35" s="160"/>
      <c r="T35" s="161">
        <f t="shared" ref="T35:T37" si="21">R35*S35</f>
        <v>0</v>
      </c>
      <c r="U35" s="160"/>
      <c r="V35" s="160"/>
      <c r="W35" s="160"/>
      <c r="X35" s="162">
        <f t="shared" ref="X35:X37" si="22">V35*W35</f>
        <v>0</v>
      </c>
      <c r="Y35" s="159"/>
      <c r="Z35" s="160"/>
      <c r="AA35" s="160"/>
      <c r="AB35" s="161">
        <f t="shared" ref="AB35:AB37" si="23">Z35*AA35</f>
        <v>0</v>
      </c>
      <c r="AC35" s="157"/>
      <c r="AD35" s="157"/>
      <c r="AE35" s="1">
        <f t="shared" ref="AE35:AE38" si="24">+L35+P35+T35+X35+AB35</f>
        <v>0</v>
      </c>
      <c r="AF35" s="1"/>
      <c r="AG35" s="1"/>
      <c r="AH35" s="1"/>
      <c r="AI35" s="1"/>
    </row>
    <row r="36" spans="1:35" x14ac:dyDescent="0.2">
      <c r="A36" s="157"/>
      <c r="B36" s="157"/>
      <c r="C36" s="157"/>
      <c r="D36" s="157"/>
      <c r="E36" s="157"/>
      <c r="F36" s="157"/>
      <c r="G36" s="157"/>
      <c r="H36" s="157"/>
      <c r="I36" s="159"/>
      <c r="J36" s="160"/>
      <c r="K36" s="160"/>
      <c r="L36" s="161">
        <f t="shared" si="19"/>
        <v>0</v>
      </c>
      <c r="M36" s="160"/>
      <c r="N36" s="160"/>
      <c r="O36" s="160"/>
      <c r="P36" s="162">
        <f>N36*O36</f>
        <v>0</v>
      </c>
      <c r="Q36" s="159"/>
      <c r="R36" s="160"/>
      <c r="S36" s="160"/>
      <c r="T36" s="161">
        <f t="shared" si="21"/>
        <v>0</v>
      </c>
      <c r="U36" s="160"/>
      <c r="V36" s="160"/>
      <c r="W36" s="160"/>
      <c r="X36" s="162">
        <f t="shared" si="22"/>
        <v>0</v>
      </c>
      <c r="Y36" s="159"/>
      <c r="Z36" s="160"/>
      <c r="AA36" s="160"/>
      <c r="AB36" s="161">
        <f t="shared" si="23"/>
        <v>0</v>
      </c>
      <c r="AC36" s="157"/>
      <c r="AD36" s="157"/>
      <c r="AE36" s="1">
        <f t="shared" si="24"/>
        <v>0</v>
      </c>
      <c r="AF36" s="1"/>
      <c r="AG36" s="1"/>
      <c r="AH36" s="1"/>
      <c r="AI36" s="1"/>
    </row>
    <row r="37" spans="1:35" x14ac:dyDescent="0.2">
      <c r="A37" s="157"/>
      <c r="B37" s="157"/>
      <c r="C37" s="157"/>
      <c r="D37" s="157"/>
      <c r="E37" s="157"/>
      <c r="F37" s="157"/>
      <c r="G37" s="157"/>
      <c r="H37" s="157"/>
      <c r="I37" s="159"/>
      <c r="J37" s="160"/>
      <c r="K37" s="160"/>
      <c r="L37" s="169">
        <f t="shared" si="19"/>
        <v>0</v>
      </c>
      <c r="M37" s="160"/>
      <c r="N37" s="160"/>
      <c r="O37" s="160"/>
      <c r="P37" s="170">
        <f t="shared" si="20"/>
        <v>0</v>
      </c>
      <c r="Q37" s="159"/>
      <c r="R37" s="160"/>
      <c r="S37" s="160"/>
      <c r="T37" s="169">
        <f t="shared" si="21"/>
        <v>0</v>
      </c>
      <c r="U37" s="160"/>
      <c r="V37" s="160"/>
      <c r="W37" s="160"/>
      <c r="X37" s="170">
        <f t="shared" si="22"/>
        <v>0</v>
      </c>
      <c r="Y37" s="159"/>
      <c r="Z37" s="160"/>
      <c r="AA37" s="160"/>
      <c r="AB37" s="169">
        <f t="shared" si="23"/>
        <v>0</v>
      </c>
      <c r="AC37" s="157"/>
      <c r="AD37" s="157"/>
      <c r="AE37" s="210">
        <f t="shared" si="24"/>
        <v>0</v>
      </c>
      <c r="AF37" s="1"/>
      <c r="AG37" s="1"/>
      <c r="AH37" s="1"/>
      <c r="AI37" s="1"/>
    </row>
    <row r="38" spans="1:35" x14ac:dyDescent="0.2">
      <c r="A38" s="157"/>
      <c r="B38" s="157"/>
      <c r="C38" s="157"/>
      <c r="D38" s="142"/>
      <c r="E38" s="157"/>
      <c r="F38" s="157"/>
      <c r="G38" s="157"/>
      <c r="H38" s="143" t="s">
        <v>146</v>
      </c>
      <c r="I38" s="159"/>
      <c r="J38" s="160"/>
      <c r="K38" s="160"/>
      <c r="L38" s="171">
        <f>SUM(L34:L37)</f>
        <v>0</v>
      </c>
      <c r="M38" s="165"/>
      <c r="N38" s="165"/>
      <c r="O38" s="165"/>
      <c r="P38" s="172">
        <f>SUM(P34:P37)</f>
        <v>0</v>
      </c>
      <c r="Q38" s="167"/>
      <c r="R38" s="165"/>
      <c r="S38" s="165"/>
      <c r="T38" s="171">
        <f>SUM(T34:T37)</f>
        <v>0</v>
      </c>
      <c r="U38" s="165"/>
      <c r="V38" s="165"/>
      <c r="W38" s="165"/>
      <c r="X38" s="172">
        <f>SUM(X34:X37)</f>
        <v>0</v>
      </c>
      <c r="Y38" s="167"/>
      <c r="Z38" s="165"/>
      <c r="AA38" s="165"/>
      <c r="AB38" s="171">
        <f>SUM(AB34:AB37)</f>
        <v>0</v>
      </c>
      <c r="AC38" s="157"/>
      <c r="AD38" s="157"/>
      <c r="AE38" s="1">
        <f t="shared" si="24"/>
        <v>0</v>
      </c>
      <c r="AF38" s="1"/>
      <c r="AG38" s="1"/>
      <c r="AH38" s="1"/>
      <c r="AI38" s="1"/>
    </row>
    <row r="39" spans="1:35" x14ac:dyDescent="0.2">
      <c r="A39" s="157"/>
      <c r="B39" s="157"/>
      <c r="C39" s="157"/>
      <c r="D39" s="157"/>
      <c r="E39" s="157"/>
      <c r="F39" s="157"/>
      <c r="G39" s="157"/>
      <c r="H39" s="157"/>
      <c r="I39" s="159"/>
      <c r="J39" s="160"/>
      <c r="K39" s="160"/>
      <c r="L39" s="161"/>
      <c r="M39" s="160"/>
      <c r="N39" s="160"/>
      <c r="O39" s="160"/>
      <c r="P39" s="162"/>
      <c r="Q39" s="159"/>
      <c r="R39" s="160"/>
      <c r="S39" s="160"/>
      <c r="T39" s="161"/>
      <c r="U39" s="160"/>
      <c r="V39" s="160"/>
      <c r="W39" s="160"/>
      <c r="X39" s="162"/>
      <c r="Y39" s="159"/>
      <c r="Z39" s="160"/>
      <c r="AA39" s="160"/>
      <c r="AB39" s="161"/>
      <c r="AC39" s="157"/>
      <c r="AD39" s="157"/>
      <c r="AE39" s="1"/>
      <c r="AF39" s="1"/>
      <c r="AG39" s="1"/>
      <c r="AH39" s="1"/>
      <c r="AI39" s="1"/>
    </row>
    <row r="40" spans="1:35" x14ac:dyDescent="0.2">
      <c r="A40" s="157"/>
      <c r="B40" s="157"/>
      <c r="C40" s="157"/>
      <c r="D40" s="151" t="s">
        <v>147</v>
      </c>
      <c r="E40" s="152"/>
      <c r="F40" s="152"/>
      <c r="G40" s="152"/>
      <c r="H40" s="152"/>
      <c r="I40" s="153"/>
      <c r="J40" s="154" t="s">
        <v>143</v>
      </c>
      <c r="K40" s="154" t="s">
        <v>144</v>
      </c>
      <c r="L40" s="155" t="s">
        <v>140</v>
      </c>
      <c r="M40" s="154"/>
      <c r="N40" s="154" t="s">
        <v>143</v>
      </c>
      <c r="O40" s="154" t="s">
        <v>144</v>
      </c>
      <c r="P40" s="156" t="s">
        <v>140</v>
      </c>
      <c r="Q40" s="153"/>
      <c r="R40" s="154" t="s">
        <v>143</v>
      </c>
      <c r="S40" s="154" t="s">
        <v>144</v>
      </c>
      <c r="T40" s="155" t="s">
        <v>140</v>
      </c>
      <c r="U40" s="154"/>
      <c r="V40" s="154" t="s">
        <v>143</v>
      </c>
      <c r="W40" s="154" t="s">
        <v>144</v>
      </c>
      <c r="X40" s="156" t="s">
        <v>140</v>
      </c>
      <c r="Y40" s="153"/>
      <c r="Z40" s="154" t="s">
        <v>143</v>
      </c>
      <c r="AA40" s="154" t="s">
        <v>144</v>
      </c>
      <c r="AB40" s="155" t="s">
        <v>140</v>
      </c>
      <c r="AC40" s="157" t="str">
        <f>+D40</f>
        <v xml:space="preserve">Supplies </v>
      </c>
      <c r="AD40" s="157"/>
      <c r="AE40" s="1"/>
      <c r="AF40" s="1"/>
      <c r="AG40" s="1"/>
      <c r="AH40" s="1"/>
      <c r="AI40" s="1"/>
    </row>
    <row r="41" spans="1:35" x14ac:dyDescent="0.2">
      <c r="A41" s="157"/>
      <c r="B41" s="157"/>
      <c r="C41" s="157"/>
      <c r="D41" s="157"/>
      <c r="E41" s="157"/>
      <c r="F41" s="157"/>
      <c r="G41" s="157"/>
      <c r="H41" s="157"/>
      <c r="I41" s="159"/>
      <c r="J41" s="160"/>
      <c r="K41" s="160"/>
      <c r="L41" s="161">
        <f>J41*K41</f>
        <v>0</v>
      </c>
      <c r="M41" s="160"/>
      <c r="N41" s="160"/>
      <c r="O41" s="160"/>
      <c r="P41" s="162">
        <f>N41*O41</f>
        <v>0</v>
      </c>
      <c r="Q41" s="159"/>
      <c r="R41" s="160"/>
      <c r="S41" s="160"/>
      <c r="T41" s="161">
        <f>R41*S41</f>
        <v>0</v>
      </c>
      <c r="U41" s="160"/>
      <c r="V41" s="160"/>
      <c r="W41" s="160"/>
      <c r="X41" s="162">
        <f>V41*W41</f>
        <v>0</v>
      </c>
      <c r="Y41" s="159"/>
      <c r="Z41" s="160"/>
      <c r="AA41" s="160"/>
      <c r="AB41" s="161">
        <f>Z41*AA41</f>
        <v>0</v>
      </c>
      <c r="AC41" s="157"/>
      <c r="AD41" s="157"/>
      <c r="AE41" s="1">
        <f>+L41+P41+T41+X41+AB41</f>
        <v>0</v>
      </c>
      <c r="AF41" s="1"/>
      <c r="AG41" s="1"/>
      <c r="AH41" s="1"/>
      <c r="AI41" s="1"/>
    </row>
    <row r="42" spans="1:35" x14ac:dyDescent="0.2">
      <c r="A42" s="157"/>
      <c r="B42" s="157"/>
      <c r="C42" s="157"/>
      <c r="D42" s="157"/>
      <c r="E42" s="157"/>
      <c r="F42" s="157"/>
      <c r="G42" s="157"/>
      <c r="H42" s="157"/>
      <c r="I42" s="159"/>
      <c r="J42" s="160"/>
      <c r="K42" s="160"/>
      <c r="L42" s="161">
        <f t="shared" ref="L42:L52" si="25">J42*K42</f>
        <v>0</v>
      </c>
      <c r="M42" s="160"/>
      <c r="N42" s="160"/>
      <c r="O42" s="160"/>
      <c r="P42" s="162">
        <f t="shared" ref="P42:P52" si="26">N42*O42</f>
        <v>0</v>
      </c>
      <c r="Q42" s="159"/>
      <c r="R42" s="160"/>
      <c r="S42" s="160"/>
      <c r="T42" s="161">
        <f t="shared" ref="T42:T52" si="27">R42*S42</f>
        <v>0</v>
      </c>
      <c r="U42" s="160"/>
      <c r="V42" s="160"/>
      <c r="W42" s="160"/>
      <c r="X42" s="162">
        <f t="shared" ref="X42:X52" si="28">V42*W42</f>
        <v>0</v>
      </c>
      <c r="Y42" s="159"/>
      <c r="Z42" s="160"/>
      <c r="AA42" s="160"/>
      <c r="AB42" s="161">
        <f t="shared" ref="AB42:AB52" si="29">Z42*AA42</f>
        <v>0</v>
      </c>
      <c r="AC42" s="157"/>
      <c r="AD42" s="157"/>
      <c r="AE42" s="1">
        <f t="shared" ref="AE42:AE53" si="30">+L42+P42+T42+X42+AB42</f>
        <v>0</v>
      </c>
      <c r="AF42" s="1"/>
      <c r="AG42" s="1"/>
      <c r="AH42" s="1"/>
      <c r="AI42" s="1"/>
    </row>
    <row r="43" spans="1:35" x14ac:dyDescent="0.2">
      <c r="A43" s="157"/>
      <c r="B43" s="157"/>
      <c r="C43" s="157"/>
      <c r="D43" s="157"/>
      <c r="E43" s="157"/>
      <c r="F43" s="157"/>
      <c r="G43" s="157"/>
      <c r="H43" s="157"/>
      <c r="I43" s="159"/>
      <c r="J43" s="160"/>
      <c r="K43" s="160"/>
      <c r="L43" s="161">
        <f t="shared" si="25"/>
        <v>0</v>
      </c>
      <c r="M43" s="160"/>
      <c r="N43" s="160"/>
      <c r="O43" s="160"/>
      <c r="P43" s="162">
        <f t="shared" si="26"/>
        <v>0</v>
      </c>
      <c r="Q43" s="159"/>
      <c r="R43" s="160"/>
      <c r="S43" s="160"/>
      <c r="T43" s="161">
        <f t="shared" si="27"/>
        <v>0</v>
      </c>
      <c r="U43" s="160"/>
      <c r="V43" s="160"/>
      <c r="W43" s="160"/>
      <c r="X43" s="162">
        <f t="shared" si="28"/>
        <v>0</v>
      </c>
      <c r="Y43" s="159"/>
      <c r="Z43" s="160"/>
      <c r="AA43" s="160"/>
      <c r="AB43" s="161">
        <f t="shared" si="29"/>
        <v>0</v>
      </c>
      <c r="AC43" s="157"/>
      <c r="AD43" s="157"/>
      <c r="AE43" s="1">
        <f t="shared" si="30"/>
        <v>0</v>
      </c>
      <c r="AF43" s="1"/>
      <c r="AG43" s="1"/>
      <c r="AH43" s="1"/>
      <c r="AI43" s="1"/>
    </row>
    <row r="44" spans="1:35" x14ac:dyDescent="0.2">
      <c r="A44" s="157"/>
      <c r="B44" s="157"/>
      <c r="C44" s="157"/>
      <c r="D44" s="157"/>
      <c r="E44" s="157"/>
      <c r="F44" s="157"/>
      <c r="G44" s="157"/>
      <c r="H44" s="157"/>
      <c r="I44" s="159"/>
      <c r="J44" s="160"/>
      <c r="K44" s="160"/>
      <c r="L44" s="161">
        <f t="shared" si="25"/>
        <v>0</v>
      </c>
      <c r="M44" s="160"/>
      <c r="N44" s="160"/>
      <c r="O44" s="160"/>
      <c r="P44" s="162">
        <f t="shared" si="26"/>
        <v>0</v>
      </c>
      <c r="Q44" s="159"/>
      <c r="R44" s="160"/>
      <c r="S44" s="160"/>
      <c r="T44" s="161">
        <f t="shared" si="27"/>
        <v>0</v>
      </c>
      <c r="U44" s="160"/>
      <c r="V44" s="160"/>
      <c r="W44" s="160"/>
      <c r="X44" s="162">
        <f t="shared" si="28"/>
        <v>0</v>
      </c>
      <c r="Y44" s="159"/>
      <c r="Z44" s="160"/>
      <c r="AA44" s="160"/>
      <c r="AB44" s="161">
        <f t="shared" si="29"/>
        <v>0</v>
      </c>
      <c r="AC44" s="157"/>
      <c r="AD44" s="157"/>
      <c r="AE44" s="1">
        <f t="shared" si="30"/>
        <v>0</v>
      </c>
      <c r="AF44" s="1"/>
      <c r="AG44" s="1"/>
      <c r="AH44" s="1"/>
      <c r="AI44" s="1"/>
    </row>
    <row r="45" spans="1:35" x14ac:dyDescent="0.2">
      <c r="A45" s="157"/>
      <c r="B45" s="157"/>
      <c r="C45" s="157"/>
      <c r="D45" s="157"/>
      <c r="E45" s="157"/>
      <c r="F45" s="157"/>
      <c r="G45" s="157"/>
      <c r="H45" s="157"/>
      <c r="I45" s="159"/>
      <c r="J45" s="160"/>
      <c r="K45" s="160"/>
      <c r="L45" s="161">
        <f t="shared" si="25"/>
        <v>0</v>
      </c>
      <c r="M45" s="160"/>
      <c r="N45" s="160"/>
      <c r="O45" s="160"/>
      <c r="P45" s="162">
        <f t="shared" si="26"/>
        <v>0</v>
      </c>
      <c r="Q45" s="159"/>
      <c r="R45" s="160"/>
      <c r="S45" s="160"/>
      <c r="T45" s="161">
        <f t="shared" si="27"/>
        <v>0</v>
      </c>
      <c r="U45" s="160"/>
      <c r="V45" s="160"/>
      <c r="W45" s="160"/>
      <c r="X45" s="162">
        <f t="shared" si="28"/>
        <v>0</v>
      </c>
      <c r="Y45" s="159"/>
      <c r="Z45" s="160"/>
      <c r="AA45" s="160"/>
      <c r="AB45" s="161">
        <f t="shared" si="29"/>
        <v>0</v>
      </c>
      <c r="AC45" s="157"/>
      <c r="AD45" s="157"/>
      <c r="AE45" s="1">
        <f t="shared" si="30"/>
        <v>0</v>
      </c>
      <c r="AF45" s="1"/>
      <c r="AG45" s="1"/>
      <c r="AH45" s="1"/>
      <c r="AI45" s="1"/>
    </row>
    <row r="46" spans="1:35" x14ac:dyDescent="0.2">
      <c r="A46" s="157"/>
      <c r="B46" s="157"/>
      <c r="C46" s="157"/>
      <c r="D46" s="157"/>
      <c r="E46" s="157"/>
      <c r="F46" s="157"/>
      <c r="G46" s="157"/>
      <c r="H46" s="157"/>
      <c r="I46" s="159"/>
      <c r="J46" s="160"/>
      <c r="K46" s="160"/>
      <c r="L46" s="161">
        <f t="shared" si="25"/>
        <v>0</v>
      </c>
      <c r="M46" s="160"/>
      <c r="N46" s="160"/>
      <c r="O46" s="160"/>
      <c r="P46" s="162">
        <f t="shared" si="26"/>
        <v>0</v>
      </c>
      <c r="Q46" s="159"/>
      <c r="R46" s="160"/>
      <c r="S46" s="160"/>
      <c r="T46" s="161">
        <f t="shared" si="27"/>
        <v>0</v>
      </c>
      <c r="U46" s="160"/>
      <c r="V46" s="160"/>
      <c r="W46" s="160"/>
      <c r="X46" s="162">
        <f t="shared" si="28"/>
        <v>0</v>
      </c>
      <c r="Y46" s="159"/>
      <c r="Z46" s="160"/>
      <c r="AA46" s="160"/>
      <c r="AB46" s="161">
        <f t="shared" si="29"/>
        <v>0</v>
      </c>
      <c r="AC46" s="157"/>
      <c r="AD46" s="157"/>
      <c r="AE46" s="1">
        <f t="shared" si="30"/>
        <v>0</v>
      </c>
      <c r="AF46" s="1"/>
      <c r="AG46" s="1"/>
      <c r="AH46" s="1"/>
      <c r="AI46" s="1"/>
    </row>
    <row r="47" spans="1:35" x14ac:dyDescent="0.2">
      <c r="A47" s="157"/>
      <c r="B47" s="157"/>
      <c r="C47" s="157"/>
      <c r="D47" s="157"/>
      <c r="E47" s="157"/>
      <c r="F47" s="157"/>
      <c r="G47" s="157"/>
      <c r="H47" s="157"/>
      <c r="I47" s="159"/>
      <c r="J47" s="160"/>
      <c r="K47" s="160"/>
      <c r="L47" s="161">
        <f t="shared" si="25"/>
        <v>0</v>
      </c>
      <c r="M47" s="160"/>
      <c r="N47" s="160"/>
      <c r="O47" s="160"/>
      <c r="P47" s="162">
        <f t="shared" si="26"/>
        <v>0</v>
      </c>
      <c r="Q47" s="159"/>
      <c r="R47" s="160"/>
      <c r="S47" s="160"/>
      <c r="T47" s="161">
        <f t="shared" si="27"/>
        <v>0</v>
      </c>
      <c r="U47" s="160"/>
      <c r="V47" s="160"/>
      <c r="W47" s="160"/>
      <c r="X47" s="162">
        <f t="shared" si="28"/>
        <v>0</v>
      </c>
      <c r="Y47" s="159"/>
      <c r="Z47" s="160"/>
      <c r="AA47" s="160"/>
      <c r="AB47" s="161">
        <f t="shared" si="29"/>
        <v>0</v>
      </c>
      <c r="AC47" s="157"/>
      <c r="AD47" s="157"/>
      <c r="AE47" s="1">
        <f t="shared" si="30"/>
        <v>0</v>
      </c>
      <c r="AF47" s="1"/>
      <c r="AG47" s="1"/>
      <c r="AH47" s="1"/>
      <c r="AI47" s="1"/>
    </row>
    <row r="48" spans="1:35" x14ac:dyDescent="0.2">
      <c r="A48" s="157"/>
      <c r="B48" s="157"/>
      <c r="C48" s="157"/>
      <c r="D48" s="157"/>
      <c r="E48" s="157"/>
      <c r="F48" s="157"/>
      <c r="G48" s="157"/>
      <c r="H48" s="157"/>
      <c r="I48" s="159"/>
      <c r="J48" s="160"/>
      <c r="K48" s="160"/>
      <c r="L48" s="161">
        <f t="shared" si="25"/>
        <v>0</v>
      </c>
      <c r="M48" s="160"/>
      <c r="N48" s="160"/>
      <c r="O48" s="160"/>
      <c r="P48" s="162">
        <f t="shared" si="26"/>
        <v>0</v>
      </c>
      <c r="Q48" s="159"/>
      <c r="R48" s="160"/>
      <c r="S48" s="160"/>
      <c r="T48" s="161">
        <f t="shared" si="27"/>
        <v>0</v>
      </c>
      <c r="U48" s="160"/>
      <c r="V48" s="160"/>
      <c r="W48" s="160"/>
      <c r="X48" s="162">
        <f t="shared" si="28"/>
        <v>0</v>
      </c>
      <c r="Y48" s="159"/>
      <c r="Z48" s="160"/>
      <c r="AA48" s="160"/>
      <c r="AB48" s="161">
        <f t="shared" si="29"/>
        <v>0</v>
      </c>
      <c r="AC48" s="157"/>
      <c r="AD48" s="157"/>
      <c r="AE48" s="1">
        <f t="shared" si="30"/>
        <v>0</v>
      </c>
      <c r="AF48" s="1"/>
      <c r="AG48" s="1"/>
      <c r="AH48" s="1"/>
      <c r="AI48" s="1"/>
    </row>
    <row r="49" spans="1:35" x14ac:dyDescent="0.2">
      <c r="A49" s="157"/>
      <c r="B49" s="157"/>
      <c r="C49" s="157"/>
      <c r="D49" s="157"/>
      <c r="E49" s="157"/>
      <c r="F49" s="157"/>
      <c r="G49" s="157"/>
      <c r="H49" s="157"/>
      <c r="I49" s="159"/>
      <c r="J49" s="160"/>
      <c r="K49" s="160"/>
      <c r="L49" s="161">
        <f t="shared" si="25"/>
        <v>0</v>
      </c>
      <c r="M49" s="160"/>
      <c r="N49" s="160"/>
      <c r="O49" s="160"/>
      <c r="P49" s="162">
        <f t="shared" si="26"/>
        <v>0</v>
      </c>
      <c r="Q49" s="159"/>
      <c r="R49" s="160"/>
      <c r="S49" s="160"/>
      <c r="T49" s="161">
        <f t="shared" si="27"/>
        <v>0</v>
      </c>
      <c r="U49" s="160"/>
      <c r="V49" s="160"/>
      <c r="W49" s="160"/>
      <c r="X49" s="162">
        <f t="shared" si="28"/>
        <v>0</v>
      </c>
      <c r="Y49" s="159"/>
      <c r="Z49" s="160"/>
      <c r="AA49" s="160"/>
      <c r="AB49" s="161">
        <f t="shared" si="29"/>
        <v>0</v>
      </c>
      <c r="AC49" s="157"/>
      <c r="AD49" s="157"/>
      <c r="AE49" s="1">
        <f t="shared" si="30"/>
        <v>0</v>
      </c>
      <c r="AF49" s="1"/>
      <c r="AG49" s="1"/>
      <c r="AH49" s="1"/>
      <c r="AI49" s="1"/>
    </row>
    <row r="50" spans="1:35" x14ac:dyDescent="0.2">
      <c r="A50" s="157"/>
      <c r="B50" s="157"/>
      <c r="C50" s="157"/>
      <c r="D50" s="157"/>
      <c r="E50" s="157"/>
      <c r="F50" s="157"/>
      <c r="G50" s="157"/>
      <c r="H50" s="157"/>
      <c r="I50" s="159"/>
      <c r="J50" s="160"/>
      <c r="K50" s="160"/>
      <c r="L50" s="161">
        <f t="shared" si="25"/>
        <v>0</v>
      </c>
      <c r="M50" s="160"/>
      <c r="N50" s="160"/>
      <c r="O50" s="160"/>
      <c r="P50" s="162">
        <f t="shared" si="26"/>
        <v>0</v>
      </c>
      <c r="Q50" s="159"/>
      <c r="R50" s="160"/>
      <c r="S50" s="160"/>
      <c r="T50" s="161">
        <f t="shared" si="27"/>
        <v>0</v>
      </c>
      <c r="U50" s="160"/>
      <c r="V50" s="160"/>
      <c r="W50" s="160"/>
      <c r="X50" s="162">
        <f t="shared" si="28"/>
        <v>0</v>
      </c>
      <c r="Y50" s="159"/>
      <c r="Z50" s="160"/>
      <c r="AA50" s="160"/>
      <c r="AB50" s="161">
        <f t="shared" si="29"/>
        <v>0</v>
      </c>
      <c r="AC50" s="157"/>
      <c r="AD50" s="157"/>
      <c r="AE50" s="1">
        <f t="shared" si="30"/>
        <v>0</v>
      </c>
      <c r="AF50" s="1"/>
      <c r="AG50" s="1"/>
      <c r="AH50" s="1"/>
      <c r="AI50" s="1"/>
    </row>
    <row r="51" spans="1:35" x14ac:dyDescent="0.2">
      <c r="A51" s="157"/>
      <c r="B51" s="157"/>
      <c r="C51" s="157"/>
      <c r="D51" s="157"/>
      <c r="E51" s="157"/>
      <c r="F51" s="157"/>
      <c r="G51" s="157"/>
      <c r="H51" s="157"/>
      <c r="I51" s="159"/>
      <c r="J51" s="160"/>
      <c r="K51" s="160"/>
      <c r="L51" s="161">
        <f t="shared" si="25"/>
        <v>0</v>
      </c>
      <c r="M51" s="160"/>
      <c r="N51" s="160"/>
      <c r="O51" s="160"/>
      <c r="P51" s="162">
        <f t="shared" si="26"/>
        <v>0</v>
      </c>
      <c r="Q51" s="159"/>
      <c r="R51" s="160"/>
      <c r="S51" s="160"/>
      <c r="T51" s="161">
        <f t="shared" si="27"/>
        <v>0</v>
      </c>
      <c r="U51" s="160"/>
      <c r="V51" s="160"/>
      <c r="W51" s="160"/>
      <c r="X51" s="162">
        <f t="shared" si="28"/>
        <v>0</v>
      </c>
      <c r="Y51" s="159"/>
      <c r="Z51" s="160"/>
      <c r="AA51" s="160"/>
      <c r="AB51" s="161">
        <f t="shared" si="29"/>
        <v>0</v>
      </c>
      <c r="AC51" s="157"/>
      <c r="AD51" s="157"/>
      <c r="AE51" s="1">
        <f t="shared" si="30"/>
        <v>0</v>
      </c>
      <c r="AF51" s="1"/>
      <c r="AG51" s="1"/>
      <c r="AH51" s="1"/>
      <c r="AI51" s="1"/>
    </row>
    <row r="52" spans="1:35" ht="20.100000000000001" customHeight="1" x14ac:dyDescent="0.2">
      <c r="A52" s="157"/>
      <c r="B52" s="157"/>
      <c r="C52" s="157"/>
      <c r="D52" s="157"/>
      <c r="E52" s="157"/>
      <c r="F52" s="157"/>
      <c r="G52" s="157"/>
      <c r="H52" s="157"/>
      <c r="I52" s="159"/>
      <c r="J52" s="160"/>
      <c r="K52" s="160"/>
      <c r="L52" s="169">
        <f t="shared" si="25"/>
        <v>0</v>
      </c>
      <c r="M52" s="160"/>
      <c r="N52" s="160"/>
      <c r="O52" s="160"/>
      <c r="P52" s="170">
        <f t="shared" si="26"/>
        <v>0</v>
      </c>
      <c r="Q52" s="159"/>
      <c r="R52" s="160"/>
      <c r="S52" s="160"/>
      <c r="T52" s="169">
        <f t="shared" si="27"/>
        <v>0</v>
      </c>
      <c r="U52" s="160"/>
      <c r="V52" s="160"/>
      <c r="W52" s="160"/>
      <c r="X52" s="170">
        <f t="shared" si="28"/>
        <v>0</v>
      </c>
      <c r="Y52" s="159"/>
      <c r="Z52" s="160"/>
      <c r="AA52" s="160"/>
      <c r="AB52" s="169">
        <f t="shared" si="29"/>
        <v>0</v>
      </c>
      <c r="AC52" s="157"/>
      <c r="AD52" s="157"/>
      <c r="AE52" s="210">
        <f t="shared" si="30"/>
        <v>0</v>
      </c>
      <c r="AF52" s="1"/>
      <c r="AG52" s="1"/>
      <c r="AH52" s="1"/>
      <c r="AI52" s="1"/>
    </row>
    <row r="53" spans="1:35" ht="15.75" customHeight="1" x14ac:dyDescent="0.2">
      <c r="A53" s="157"/>
      <c r="B53" s="157"/>
      <c r="C53" s="157"/>
      <c r="D53" s="142"/>
      <c r="E53" s="157"/>
      <c r="F53" s="157"/>
      <c r="G53" s="157"/>
      <c r="H53" s="143" t="s">
        <v>148</v>
      </c>
      <c r="I53" s="159"/>
      <c r="J53" s="160"/>
      <c r="K53" s="160"/>
      <c r="L53" s="171">
        <f>SUM(L41:L52)</f>
        <v>0</v>
      </c>
      <c r="M53" s="165"/>
      <c r="N53" s="165"/>
      <c r="O53" s="165"/>
      <c r="P53" s="172">
        <f>SUM(P41:P52)</f>
        <v>0</v>
      </c>
      <c r="Q53" s="167"/>
      <c r="R53" s="165"/>
      <c r="S53" s="165"/>
      <c r="T53" s="171">
        <f>SUM(T41:T52)</f>
        <v>0</v>
      </c>
      <c r="U53" s="165"/>
      <c r="V53" s="165"/>
      <c r="W53" s="165"/>
      <c r="X53" s="172">
        <f>SUM(X41:X52)</f>
        <v>0</v>
      </c>
      <c r="Y53" s="167"/>
      <c r="Z53" s="165"/>
      <c r="AA53" s="165"/>
      <c r="AB53" s="171">
        <f>SUM(AB41:AB52)</f>
        <v>0</v>
      </c>
      <c r="AC53" s="157"/>
      <c r="AD53" s="157"/>
      <c r="AE53" s="1">
        <f t="shared" si="30"/>
        <v>0</v>
      </c>
      <c r="AF53" s="1"/>
      <c r="AG53" s="1"/>
      <c r="AH53" s="1"/>
      <c r="AI53" s="1"/>
    </row>
    <row r="54" spans="1:35" x14ac:dyDescent="0.2">
      <c r="A54" s="157"/>
      <c r="B54" s="157"/>
      <c r="C54" s="157"/>
      <c r="D54" s="157"/>
      <c r="E54" s="157"/>
      <c r="F54" s="157"/>
      <c r="G54" s="157"/>
      <c r="H54" s="157"/>
      <c r="I54" s="159"/>
      <c r="J54" s="160"/>
      <c r="K54" s="160"/>
      <c r="L54" s="161"/>
      <c r="M54" s="160"/>
      <c r="N54" s="160"/>
      <c r="O54" s="160"/>
      <c r="P54" s="162"/>
      <c r="Q54" s="159"/>
      <c r="R54" s="160"/>
      <c r="S54" s="160"/>
      <c r="T54" s="161"/>
      <c r="U54" s="160"/>
      <c r="V54" s="160"/>
      <c r="W54" s="160"/>
      <c r="X54" s="162"/>
      <c r="Y54" s="159"/>
      <c r="Z54" s="160"/>
      <c r="AA54" s="160"/>
      <c r="AB54" s="161"/>
      <c r="AC54" s="157"/>
      <c r="AD54" s="157"/>
      <c r="AE54" s="1"/>
      <c r="AF54" s="1"/>
      <c r="AG54" s="1"/>
      <c r="AH54" s="1"/>
      <c r="AI54" s="1"/>
    </row>
    <row r="55" spans="1:35" ht="9.9499999999999993" customHeight="1" x14ac:dyDescent="0.2">
      <c r="A55" s="157"/>
      <c r="B55" s="157"/>
      <c r="C55" s="157"/>
      <c r="D55" s="151" t="s">
        <v>149</v>
      </c>
      <c r="E55" s="152"/>
      <c r="F55" s="152"/>
      <c r="G55" s="152"/>
      <c r="H55" s="152"/>
      <c r="I55" s="173"/>
      <c r="J55" s="174"/>
      <c r="K55" s="174"/>
      <c r="L55" s="175"/>
      <c r="M55" s="174"/>
      <c r="N55" s="174"/>
      <c r="O55" s="174"/>
      <c r="P55" s="176"/>
      <c r="Q55" s="173"/>
      <c r="R55" s="174"/>
      <c r="S55" s="174"/>
      <c r="T55" s="175"/>
      <c r="U55" s="174"/>
      <c r="V55" s="174"/>
      <c r="W55" s="174"/>
      <c r="X55" s="176"/>
      <c r="Y55" s="173"/>
      <c r="Z55" s="174"/>
      <c r="AA55" s="174"/>
      <c r="AB55" s="175"/>
      <c r="AC55" s="157" t="str">
        <f>+D55</f>
        <v>Patient Care</v>
      </c>
      <c r="AD55" s="157"/>
      <c r="AE55" s="1"/>
      <c r="AF55" s="1"/>
      <c r="AG55" s="1"/>
      <c r="AH55" s="1"/>
      <c r="AI55" s="1"/>
    </row>
    <row r="56" spans="1:35" ht="18.95" customHeight="1" x14ac:dyDescent="0.2">
      <c r="A56" s="157"/>
      <c r="B56" s="157"/>
      <c r="C56" s="157"/>
      <c r="D56" s="177" t="s">
        <v>150</v>
      </c>
      <c r="E56" s="157"/>
      <c r="F56" s="157"/>
      <c r="G56" s="157"/>
      <c r="H56" s="157"/>
      <c r="I56" s="159"/>
      <c r="J56" s="160"/>
      <c r="K56" s="160"/>
      <c r="L56" s="161">
        <v>0</v>
      </c>
      <c r="M56" s="160"/>
      <c r="N56" s="160"/>
      <c r="O56" s="160"/>
      <c r="P56" s="162">
        <f t="shared" ref="P56:P57" si="31">N56*O56</f>
        <v>0</v>
      </c>
      <c r="Q56" s="159"/>
      <c r="R56" s="160"/>
      <c r="S56" s="160"/>
      <c r="T56" s="161">
        <f>IF(term&gt;2,ROUND(SUM(P56+(P56*#REF!)),0),0)</f>
        <v>0</v>
      </c>
      <c r="U56" s="160"/>
      <c r="V56" s="160"/>
      <c r="W56" s="160"/>
      <c r="X56" s="162">
        <f>IF(term&gt;3,ROUND(SUM(T56+(T56*#REF!)),0),0)</f>
        <v>0</v>
      </c>
      <c r="Y56" s="159"/>
      <c r="Z56" s="160"/>
      <c r="AA56" s="160"/>
      <c r="AB56" s="161">
        <f>IF(term&gt;4,ROUND(SUM(X56+(X56*#REF!)),0),0)</f>
        <v>0</v>
      </c>
      <c r="AC56" s="157"/>
      <c r="AD56" s="157"/>
      <c r="AE56" s="2">
        <f>+L56+P56+T56+X56+AB56</f>
        <v>0</v>
      </c>
    </row>
    <row r="57" spans="1:35" ht="14.25" customHeight="1" x14ac:dyDescent="0.2">
      <c r="A57" s="157"/>
      <c r="B57" s="157"/>
      <c r="C57" s="157"/>
      <c r="D57" s="177" t="s">
        <v>151</v>
      </c>
      <c r="E57" s="157"/>
      <c r="F57" s="157"/>
      <c r="G57" s="157"/>
      <c r="H57" s="157"/>
      <c r="I57" s="159"/>
      <c r="J57" s="160"/>
      <c r="K57" s="160"/>
      <c r="L57" s="169">
        <v>0</v>
      </c>
      <c r="M57" s="160"/>
      <c r="N57" s="160"/>
      <c r="O57" s="160"/>
      <c r="P57" s="162">
        <f t="shared" si="31"/>
        <v>0</v>
      </c>
      <c r="Q57" s="159"/>
      <c r="R57" s="160"/>
      <c r="S57" s="160"/>
      <c r="T57" s="169">
        <f>IF(term&gt;2,ROUND(SUM(P57+(P57*#REF!)),0),0)</f>
        <v>0</v>
      </c>
      <c r="U57" s="160"/>
      <c r="V57" s="160"/>
      <c r="W57" s="160"/>
      <c r="X57" s="170">
        <f>IF(term&gt;3,ROUND(SUM(T57+(T57*#REF!)),0),0)</f>
        <v>0</v>
      </c>
      <c r="Y57" s="159"/>
      <c r="Z57" s="160"/>
      <c r="AA57" s="160"/>
      <c r="AB57" s="169">
        <f>IF(term&gt;4,ROUND(SUM(X57+(X57*#REF!)),0),0)</f>
        <v>0</v>
      </c>
      <c r="AC57" s="157"/>
      <c r="AD57" s="157"/>
      <c r="AE57" s="25">
        <f t="shared" ref="AE57:AE58" si="32">+L57+P57+T57+X57+AB57</f>
        <v>0</v>
      </c>
    </row>
    <row r="58" spans="1:35" x14ac:dyDescent="0.2">
      <c r="A58" s="157"/>
      <c r="B58" s="157"/>
      <c r="C58" s="157"/>
      <c r="D58" s="142" t="s">
        <v>152</v>
      </c>
      <c r="E58" s="157"/>
      <c r="F58" s="157"/>
      <c r="G58" s="157"/>
      <c r="H58" s="157"/>
      <c r="I58" s="159"/>
      <c r="J58" s="160"/>
      <c r="K58" s="160"/>
      <c r="L58" s="171">
        <f>SUM(L56:L57)</f>
        <v>0</v>
      </c>
      <c r="M58" s="165"/>
      <c r="N58" s="165"/>
      <c r="O58" s="165"/>
      <c r="P58" s="172">
        <f>SUM(P56:P57)</f>
        <v>0</v>
      </c>
      <c r="Q58" s="167"/>
      <c r="R58" s="165"/>
      <c r="S58" s="165"/>
      <c r="T58" s="171">
        <f>SUM(T56:T57)</f>
        <v>0</v>
      </c>
      <c r="U58" s="165"/>
      <c r="V58" s="165"/>
      <c r="W58" s="165"/>
      <c r="X58" s="172">
        <f>SUM(X56:X57)</f>
        <v>0</v>
      </c>
      <c r="Y58" s="167"/>
      <c r="Z58" s="165"/>
      <c r="AA58" s="165"/>
      <c r="AB58" s="171">
        <f>SUM(AB56:AB57)</f>
        <v>0</v>
      </c>
      <c r="AC58" s="157"/>
      <c r="AD58" s="157"/>
      <c r="AE58" s="2">
        <f t="shared" si="32"/>
        <v>0</v>
      </c>
      <c r="AF58" s="1"/>
      <c r="AG58" s="1"/>
      <c r="AH58" s="1"/>
      <c r="AI58" s="1"/>
    </row>
    <row r="59" spans="1:35" ht="9.9499999999999993" customHeight="1" x14ac:dyDescent="0.2">
      <c r="A59" s="157"/>
      <c r="B59" s="157"/>
      <c r="C59" s="157"/>
      <c r="D59" s="157"/>
      <c r="E59" s="157"/>
      <c r="F59" s="157"/>
      <c r="G59" s="157"/>
      <c r="H59" s="157"/>
      <c r="I59" s="159"/>
      <c r="J59" s="160"/>
      <c r="K59" s="160"/>
      <c r="L59" s="161"/>
      <c r="M59" s="160"/>
      <c r="N59" s="160"/>
      <c r="O59" s="160"/>
      <c r="P59" s="162"/>
      <c r="Q59" s="159"/>
      <c r="R59" s="160"/>
      <c r="S59" s="160"/>
      <c r="T59" s="161"/>
      <c r="U59" s="160"/>
      <c r="V59" s="160"/>
      <c r="W59" s="160"/>
      <c r="X59" s="162"/>
      <c r="Y59" s="159"/>
      <c r="Z59" s="160"/>
      <c r="AA59" s="160"/>
      <c r="AB59" s="161"/>
      <c r="AC59" s="157"/>
      <c r="AD59" s="157"/>
      <c r="AE59" s="1"/>
      <c r="AF59" s="1"/>
      <c r="AG59" s="1"/>
      <c r="AH59" s="1"/>
      <c r="AI59" s="1"/>
    </row>
    <row r="60" spans="1:35" ht="18.95" customHeight="1" x14ac:dyDescent="0.2">
      <c r="A60" s="157"/>
      <c r="B60" s="157"/>
      <c r="C60" s="157"/>
      <c r="D60" s="157"/>
      <c r="E60" s="157"/>
      <c r="F60" s="157"/>
      <c r="G60" s="157"/>
      <c r="H60" s="157"/>
      <c r="I60" s="159"/>
      <c r="J60" s="160"/>
      <c r="K60" s="160"/>
      <c r="L60" s="161"/>
      <c r="M60" s="160"/>
      <c r="N60" s="160"/>
      <c r="O60" s="160"/>
      <c r="P60" s="162"/>
      <c r="Q60" s="159"/>
      <c r="R60" s="160"/>
      <c r="S60" s="160"/>
      <c r="T60" s="161"/>
      <c r="U60" s="160"/>
      <c r="V60" s="160"/>
      <c r="W60" s="160"/>
      <c r="X60" s="162"/>
      <c r="Y60" s="159"/>
      <c r="Z60" s="160"/>
      <c r="AA60" s="160"/>
      <c r="AB60" s="161"/>
      <c r="AC60" s="157"/>
      <c r="AD60" s="157"/>
      <c r="AE60" s="1"/>
      <c r="AF60" s="1"/>
      <c r="AG60" s="1"/>
      <c r="AH60" s="1"/>
      <c r="AI60" s="1"/>
    </row>
    <row r="61" spans="1:35" x14ac:dyDescent="0.2">
      <c r="A61" s="157"/>
      <c r="B61" s="157"/>
      <c r="C61" s="157"/>
      <c r="D61" s="151" t="s">
        <v>153</v>
      </c>
      <c r="E61" s="152"/>
      <c r="F61" s="152"/>
      <c r="G61" s="152"/>
      <c r="H61" s="152"/>
      <c r="I61" s="173"/>
      <c r="J61" s="174"/>
      <c r="K61" s="174"/>
      <c r="L61" s="175"/>
      <c r="M61" s="174"/>
      <c r="N61" s="174"/>
      <c r="O61" s="174"/>
      <c r="P61" s="176"/>
      <c r="Q61" s="173"/>
      <c r="R61" s="174"/>
      <c r="S61" s="174"/>
      <c r="T61" s="175"/>
      <c r="U61" s="174"/>
      <c r="V61" s="174"/>
      <c r="W61" s="174"/>
      <c r="X61" s="176"/>
      <c r="Y61" s="173"/>
      <c r="Z61" s="174"/>
      <c r="AA61" s="174"/>
      <c r="AB61" s="175"/>
      <c r="AC61" s="157" t="str">
        <f>+D61</f>
        <v>Alterations/Renovations</v>
      </c>
      <c r="AD61" s="157"/>
      <c r="AE61" s="1"/>
      <c r="AF61" s="1"/>
      <c r="AG61" s="1"/>
      <c r="AH61" s="1"/>
      <c r="AI61" s="1"/>
    </row>
    <row r="62" spans="1:35" x14ac:dyDescent="0.2">
      <c r="A62" s="157"/>
      <c r="B62" s="157"/>
      <c r="C62" s="157"/>
      <c r="D62" s="178" t="s">
        <v>154</v>
      </c>
      <c r="E62" s="157"/>
      <c r="F62" s="157"/>
      <c r="G62" s="157"/>
      <c r="H62" s="157"/>
      <c r="I62" s="159"/>
      <c r="J62" s="160"/>
      <c r="K62" s="160"/>
      <c r="L62" s="161"/>
      <c r="M62" s="160"/>
      <c r="N62" s="160"/>
      <c r="O62" s="160"/>
      <c r="P62" s="162"/>
      <c r="Q62" s="159"/>
      <c r="R62" s="160"/>
      <c r="S62" s="160"/>
      <c r="T62" s="161"/>
      <c r="U62" s="160"/>
      <c r="V62" s="160"/>
      <c r="W62" s="160"/>
      <c r="X62" s="162"/>
      <c r="Y62" s="159"/>
      <c r="Z62" s="160"/>
      <c r="AA62" s="160"/>
      <c r="AB62" s="161"/>
      <c r="AC62" s="157"/>
      <c r="AD62" s="157"/>
      <c r="AE62" s="1"/>
      <c r="AF62" s="1"/>
      <c r="AG62" s="1"/>
      <c r="AH62" s="1"/>
      <c r="AI62" s="1"/>
    </row>
    <row r="63" spans="1:35" x14ac:dyDescent="0.2">
      <c r="A63" s="157"/>
      <c r="B63" s="157"/>
      <c r="C63" s="157"/>
      <c r="D63" s="157"/>
      <c r="E63" s="157"/>
      <c r="F63" s="157"/>
      <c r="G63" s="157"/>
      <c r="H63" s="157"/>
      <c r="I63" s="159"/>
      <c r="J63" s="160"/>
      <c r="K63" s="160"/>
      <c r="L63" s="161">
        <v>0</v>
      </c>
      <c r="M63" s="160"/>
      <c r="N63" s="160"/>
      <c r="O63" s="160"/>
      <c r="P63" s="162">
        <f>IF(term&gt;1,ROUND(SUM(L63+(L63*#REF!)),0),0)</f>
        <v>0</v>
      </c>
      <c r="Q63" s="159"/>
      <c r="R63" s="160"/>
      <c r="S63" s="160"/>
      <c r="T63" s="161">
        <f>IF(term&gt;2,ROUND(SUM(P63+(P63*#REF!)),0),0)</f>
        <v>0</v>
      </c>
      <c r="U63" s="160"/>
      <c r="V63" s="160"/>
      <c r="W63" s="160"/>
      <c r="X63" s="162">
        <f>IF(term&gt;3,ROUND(SUM(T63+(T63*#REF!)),0),0)</f>
        <v>0</v>
      </c>
      <c r="Y63" s="159"/>
      <c r="Z63" s="160"/>
      <c r="AA63" s="160"/>
      <c r="AB63" s="161">
        <f>IF(term&gt;4,ROUND(SUM(X63+(X63*#REF!)),0),0)</f>
        <v>0</v>
      </c>
      <c r="AC63" s="157"/>
      <c r="AD63" s="157"/>
      <c r="AE63" s="2">
        <f>+L63+P63+T63+X63+AB63</f>
        <v>0</v>
      </c>
    </row>
    <row r="64" spans="1:35" x14ac:dyDescent="0.2">
      <c r="A64" s="157"/>
      <c r="B64" s="157"/>
      <c r="C64" s="157"/>
      <c r="D64" s="157"/>
      <c r="E64" s="157"/>
      <c r="F64" s="157"/>
      <c r="G64" s="157"/>
      <c r="H64" s="157"/>
      <c r="I64" s="159"/>
      <c r="J64" s="160"/>
      <c r="K64" s="160"/>
      <c r="L64" s="161">
        <v>0</v>
      </c>
      <c r="M64" s="160"/>
      <c r="N64" s="160"/>
      <c r="O64" s="160"/>
      <c r="P64" s="162">
        <f>IF(term&gt;1,ROUND(SUM(L64+(L64*#REF!)),0),0)</f>
        <v>0</v>
      </c>
      <c r="Q64" s="159"/>
      <c r="R64" s="160"/>
      <c r="S64" s="160"/>
      <c r="T64" s="161">
        <f>IF(term&gt;2,ROUND(SUM(P64+(P64*#REF!)),0),0)</f>
        <v>0</v>
      </c>
      <c r="U64" s="160"/>
      <c r="V64" s="160"/>
      <c r="W64" s="160"/>
      <c r="X64" s="162">
        <f>IF(term&gt;3,ROUND(SUM(T64+(T64*#REF!)),0),0)</f>
        <v>0</v>
      </c>
      <c r="Y64" s="159"/>
      <c r="Z64" s="160"/>
      <c r="AA64" s="160"/>
      <c r="AB64" s="161">
        <f>IF(term&gt;4,ROUND(SUM(X64+(X64*#REF!)),0),0)</f>
        <v>0</v>
      </c>
      <c r="AC64" s="157"/>
      <c r="AD64" s="157"/>
      <c r="AE64" s="2">
        <f t="shared" ref="AE64:AE66" si="33">+L64+P64+T64+X64+AB64</f>
        <v>0</v>
      </c>
    </row>
    <row r="65" spans="1:31" x14ac:dyDescent="0.2">
      <c r="A65" s="157"/>
      <c r="B65" s="157"/>
      <c r="C65" s="157"/>
      <c r="D65" s="157"/>
      <c r="E65" s="157"/>
      <c r="F65" s="157"/>
      <c r="G65" s="157"/>
      <c r="H65" s="157"/>
      <c r="I65" s="159"/>
      <c r="J65" s="160"/>
      <c r="K65" s="160"/>
      <c r="L65" s="169">
        <v>0</v>
      </c>
      <c r="M65" s="160"/>
      <c r="N65" s="160"/>
      <c r="O65" s="160"/>
      <c r="P65" s="170">
        <f>IF(term&gt;1,ROUND(SUM(L65+(L65*#REF!)),0),0)</f>
        <v>0</v>
      </c>
      <c r="Q65" s="159"/>
      <c r="R65" s="160"/>
      <c r="S65" s="160"/>
      <c r="T65" s="169">
        <f>IF(term&gt;2,ROUND(SUM(P65+(P65*#REF!)),0),0)</f>
        <v>0</v>
      </c>
      <c r="U65" s="160"/>
      <c r="V65" s="160"/>
      <c r="W65" s="160"/>
      <c r="X65" s="170">
        <f>IF(term&gt;3,ROUND(SUM(T65+(T65*#REF!)),0),0)</f>
        <v>0</v>
      </c>
      <c r="Y65" s="159"/>
      <c r="Z65" s="160"/>
      <c r="AA65" s="160"/>
      <c r="AB65" s="169">
        <f>IF(term&gt;4,ROUND(SUM(X65+(X65*#REF!)),0),0)</f>
        <v>0</v>
      </c>
      <c r="AC65" s="157"/>
      <c r="AD65" s="157"/>
      <c r="AE65" s="25">
        <f t="shared" si="33"/>
        <v>0</v>
      </c>
    </row>
    <row r="66" spans="1:31" x14ac:dyDescent="0.2">
      <c r="A66" s="157"/>
      <c r="B66" s="157"/>
      <c r="C66" s="157"/>
      <c r="D66" s="142" t="s">
        <v>155</v>
      </c>
      <c r="E66" s="157"/>
      <c r="F66" s="157"/>
      <c r="G66" s="157"/>
      <c r="H66" s="157"/>
      <c r="I66" s="159"/>
      <c r="J66" s="160"/>
      <c r="K66" s="160"/>
      <c r="L66" s="171">
        <f>SUM(L63:L65)</f>
        <v>0</v>
      </c>
      <c r="M66" s="165"/>
      <c r="N66" s="165"/>
      <c r="O66" s="165"/>
      <c r="P66" s="172">
        <f>SUM(P63:P65)</f>
        <v>0</v>
      </c>
      <c r="Q66" s="167"/>
      <c r="R66" s="165"/>
      <c r="S66" s="165"/>
      <c r="T66" s="171">
        <f>SUM(T63:T65)</f>
        <v>0</v>
      </c>
      <c r="U66" s="165"/>
      <c r="V66" s="165"/>
      <c r="W66" s="165"/>
      <c r="X66" s="172">
        <f>SUM(X63:X65)</f>
        <v>0</v>
      </c>
      <c r="Y66" s="167"/>
      <c r="Z66" s="165"/>
      <c r="AA66" s="165"/>
      <c r="AB66" s="171">
        <f>SUM(AB63:AB65)</f>
        <v>0</v>
      </c>
      <c r="AC66" s="157"/>
      <c r="AD66" s="157"/>
      <c r="AE66" s="2">
        <f t="shared" si="33"/>
        <v>0</v>
      </c>
    </row>
    <row r="67" spans="1:31" x14ac:dyDescent="0.2">
      <c r="A67" s="157"/>
      <c r="B67" s="157"/>
      <c r="C67" s="157"/>
      <c r="D67" s="157"/>
      <c r="E67" s="157"/>
      <c r="F67" s="157"/>
      <c r="G67" s="157"/>
      <c r="H67" s="157"/>
      <c r="I67" s="159"/>
      <c r="J67" s="160"/>
      <c r="K67" s="160"/>
      <c r="L67" s="161"/>
      <c r="M67" s="160"/>
      <c r="N67" s="160"/>
      <c r="O67" s="160"/>
      <c r="P67" s="162"/>
      <c r="Q67" s="159"/>
      <c r="R67" s="160"/>
      <c r="S67" s="160"/>
      <c r="T67" s="161"/>
      <c r="U67" s="160"/>
      <c r="V67" s="160"/>
      <c r="W67" s="160"/>
      <c r="X67" s="162"/>
      <c r="Y67" s="159"/>
      <c r="Z67" s="160"/>
      <c r="AA67" s="160"/>
      <c r="AB67" s="161"/>
      <c r="AC67" s="157"/>
      <c r="AD67" s="157"/>
    </row>
    <row r="68" spans="1:31" x14ac:dyDescent="0.2">
      <c r="A68" s="157"/>
      <c r="B68" s="157"/>
      <c r="C68" s="157"/>
      <c r="D68" s="157"/>
      <c r="E68" s="157"/>
      <c r="F68" s="157"/>
      <c r="G68" s="157"/>
      <c r="H68" s="157"/>
      <c r="I68" s="159"/>
      <c r="J68" s="160"/>
      <c r="K68" s="160"/>
      <c r="L68" s="161"/>
      <c r="M68" s="160"/>
      <c r="N68" s="160"/>
      <c r="O68" s="160"/>
      <c r="P68" s="162"/>
      <c r="Q68" s="159"/>
      <c r="R68" s="160"/>
      <c r="S68" s="160"/>
      <c r="T68" s="161"/>
      <c r="U68" s="160"/>
      <c r="V68" s="160"/>
      <c r="W68" s="160"/>
      <c r="X68" s="162"/>
      <c r="Y68" s="159"/>
      <c r="Z68" s="160"/>
      <c r="AA68" s="160"/>
      <c r="AB68" s="161"/>
      <c r="AC68" s="157"/>
      <c r="AD68" s="157"/>
    </row>
    <row r="69" spans="1:31" x14ac:dyDescent="0.2">
      <c r="A69" s="157"/>
      <c r="B69" s="157"/>
      <c r="C69" s="157"/>
      <c r="D69" s="151" t="s">
        <v>156</v>
      </c>
      <c r="E69" s="152"/>
      <c r="F69" s="152"/>
      <c r="G69" s="152"/>
      <c r="H69" s="152"/>
      <c r="I69" s="153"/>
      <c r="J69" s="154" t="s">
        <v>143</v>
      </c>
      <c r="K69" s="154" t="s">
        <v>144</v>
      </c>
      <c r="L69" s="155" t="s">
        <v>140</v>
      </c>
      <c r="M69" s="154"/>
      <c r="N69" s="154" t="s">
        <v>143</v>
      </c>
      <c r="O69" s="154" t="s">
        <v>144</v>
      </c>
      <c r="P69" s="156" t="s">
        <v>140</v>
      </c>
      <c r="Q69" s="153"/>
      <c r="R69" s="154" t="s">
        <v>143</v>
      </c>
      <c r="S69" s="154" t="s">
        <v>144</v>
      </c>
      <c r="T69" s="155" t="s">
        <v>140</v>
      </c>
      <c r="U69" s="154"/>
      <c r="V69" s="154" t="s">
        <v>143</v>
      </c>
      <c r="W69" s="154" t="s">
        <v>144</v>
      </c>
      <c r="X69" s="156" t="s">
        <v>140</v>
      </c>
      <c r="Y69" s="153"/>
      <c r="Z69" s="154" t="s">
        <v>143</v>
      </c>
      <c r="AA69" s="154" t="s">
        <v>144</v>
      </c>
      <c r="AB69" s="155" t="s">
        <v>140</v>
      </c>
      <c r="AC69" s="157" t="str">
        <f>+D69</f>
        <v>Travel</v>
      </c>
      <c r="AD69" s="157"/>
    </row>
    <row r="70" spans="1:31" x14ac:dyDescent="0.2">
      <c r="A70" s="157"/>
      <c r="B70" s="157"/>
      <c r="C70" s="157"/>
      <c r="D70" s="178"/>
      <c r="E70" s="157"/>
      <c r="F70" s="157"/>
      <c r="G70" s="157"/>
      <c r="H70" s="157"/>
      <c r="I70" s="159"/>
      <c r="J70" s="160"/>
      <c r="K70" s="160"/>
      <c r="L70" s="161"/>
      <c r="M70" s="160"/>
      <c r="N70" s="160"/>
      <c r="O70" s="160"/>
      <c r="P70" s="162"/>
      <c r="Q70" s="159"/>
      <c r="R70" s="160"/>
      <c r="S70" s="160"/>
      <c r="T70" s="161"/>
      <c r="U70" s="160"/>
      <c r="V70" s="160"/>
      <c r="W70" s="160"/>
      <c r="X70" s="162"/>
      <c r="Y70" s="159"/>
      <c r="Z70" s="160"/>
      <c r="AA70" s="160"/>
      <c r="AB70" s="161"/>
      <c r="AC70" s="157"/>
      <c r="AD70" s="157"/>
    </row>
    <row r="71" spans="1:31" x14ac:dyDescent="0.2">
      <c r="A71" s="157"/>
      <c r="B71" s="157"/>
      <c r="C71" s="157"/>
      <c r="D71" s="157"/>
      <c r="E71" s="157"/>
      <c r="F71" s="157"/>
      <c r="G71" s="157"/>
      <c r="H71" s="157"/>
      <c r="I71" s="159"/>
      <c r="J71" s="160"/>
      <c r="K71" s="160"/>
      <c r="L71" s="161">
        <v>0</v>
      </c>
      <c r="M71" s="160"/>
      <c r="N71" s="160"/>
      <c r="O71" s="160"/>
      <c r="P71" s="162">
        <f>N71*O71</f>
        <v>0</v>
      </c>
      <c r="Q71" s="159"/>
      <c r="R71" s="160"/>
      <c r="S71" s="160"/>
      <c r="T71" s="161">
        <f>R71*S71</f>
        <v>0</v>
      </c>
      <c r="U71" s="160"/>
      <c r="V71" s="160"/>
      <c r="W71" s="160"/>
      <c r="X71" s="162">
        <f>V71*W71</f>
        <v>0</v>
      </c>
      <c r="Y71" s="159"/>
      <c r="Z71" s="160"/>
      <c r="AA71" s="160"/>
      <c r="AB71" s="161">
        <f>Z71*AA71</f>
        <v>0</v>
      </c>
      <c r="AC71" s="157"/>
      <c r="AD71" s="157"/>
      <c r="AE71" s="2">
        <f>+L71+P71+T71+X71+AB71</f>
        <v>0</v>
      </c>
    </row>
    <row r="72" spans="1:31" x14ac:dyDescent="0.2">
      <c r="A72" s="157"/>
      <c r="B72" s="157"/>
      <c r="C72" s="157"/>
      <c r="D72" s="157"/>
      <c r="E72" s="157"/>
      <c r="F72" s="157"/>
      <c r="G72" s="157"/>
      <c r="H72" s="157"/>
      <c r="I72" s="159"/>
      <c r="J72" s="160"/>
      <c r="K72" s="160"/>
      <c r="L72" s="161">
        <f>J72*K72</f>
        <v>0</v>
      </c>
      <c r="M72" s="160"/>
      <c r="N72" s="160"/>
      <c r="O72" s="160"/>
      <c r="P72" s="162">
        <f>IF(term&gt;1,ROUND(SUM(L72+(L72*#REF!)),0),0)</f>
        <v>0</v>
      </c>
      <c r="Q72" s="159"/>
      <c r="R72" s="160"/>
      <c r="S72" s="160"/>
      <c r="T72" s="161">
        <f t="shared" ref="T72:T73" si="34">R72*S72</f>
        <v>0</v>
      </c>
      <c r="U72" s="160"/>
      <c r="V72" s="160"/>
      <c r="W72" s="160"/>
      <c r="X72" s="162">
        <f t="shared" ref="X72:X73" si="35">V72*W72</f>
        <v>0</v>
      </c>
      <c r="Y72" s="159"/>
      <c r="Z72" s="160"/>
      <c r="AA72" s="160"/>
      <c r="AB72" s="161">
        <f t="shared" ref="AB72:AB73" si="36">Z72*AA72</f>
        <v>0</v>
      </c>
      <c r="AC72" s="157"/>
      <c r="AD72" s="157"/>
      <c r="AE72" s="2">
        <f t="shared" ref="AE72:AE74" si="37">+L72+P72+T72+X72+AB72</f>
        <v>0</v>
      </c>
    </row>
    <row r="73" spans="1:31" x14ac:dyDescent="0.2">
      <c r="A73" s="157"/>
      <c r="B73" s="157"/>
      <c r="C73" s="157"/>
      <c r="D73" s="157"/>
      <c r="E73" s="157"/>
      <c r="F73" s="157"/>
      <c r="G73" s="157"/>
      <c r="H73" s="157"/>
      <c r="I73" s="159"/>
      <c r="J73" s="160"/>
      <c r="K73" s="160"/>
      <c r="L73" s="169">
        <v>0</v>
      </c>
      <c r="M73" s="160"/>
      <c r="N73" s="160"/>
      <c r="O73" s="160"/>
      <c r="P73" s="169">
        <f t="shared" ref="P73" si="38">N73*O73</f>
        <v>0</v>
      </c>
      <c r="Q73" s="159"/>
      <c r="R73" s="160"/>
      <c r="S73" s="160"/>
      <c r="T73" s="169">
        <f t="shared" si="34"/>
        <v>0</v>
      </c>
      <c r="U73" s="160"/>
      <c r="V73" s="160"/>
      <c r="W73" s="160"/>
      <c r="X73" s="169">
        <f t="shared" si="35"/>
        <v>0</v>
      </c>
      <c r="Y73" s="159"/>
      <c r="Z73" s="160"/>
      <c r="AA73" s="160"/>
      <c r="AB73" s="169">
        <f t="shared" si="36"/>
        <v>0</v>
      </c>
      <c r="AC73" s="157"/>
      <c r="AD73" s="157"/>
      <c r="AE73" s="25">
        <f t="shared" si="37"/>
        <v>0</v>
      </c>
    </row>
    <row r="74" spans="1:31" x14ac:dyDescent="0.2">
      <c r="A74" s="157"/>
      <c r="B74" s="157"/>
      <c r="C74" s="157"/>
      <c r="D74" s="142"/>
      <c r="E74" s="157"/>
      <c r="F74" s="157"/>
      <c r="G74" s="157"/>
      <c r="H74" s="143" t="s">
        <v>157</v>
      </c>
      <c r="I74" s="159"/>
      <c r="J74" s="160"/>
      <c r="K74" s="160"/>
      <c r="L74" s="171">
        <f>SUM(L71:L73)</f>
        <v>0</v>
      </c>
      <c r="M74" s="165"/>
      <c r="N74" s="165"/>
      <c r="O74" s="165"/>
      <c r="P74" s="172">
        <f>SUM(P71:P73)</f>
        <v>0</v>
      </c>
      <c r="Q74" s="167"/>
      <c r="R74" s="165"/>
      <c r="S74" s="165"/>
      <c r="T74" s="171">
        <f>SUM(T71:T73)</f>
        <v>0</v>
      </c>
      <c r="U74" s="165"/>
      <c r="V74" s="165"/>
      <c r="W74" s="165"/>
      <c r="X74" s="172">
        <f>SUM(X71:X73)</f>
        <v>0</v>
      </c>
      <c r="Y74" s="167"/>
      <c r="Z74" s="165"/>
      <c r="AA74" s="165"/>
      <c r="AB74" s="171">
        <f>SUM(AB71:AB73)</f>
        <v>0</v>
      </c>
      <c r="AC74" s="157"/>
      <c r="AD74" s="157"/>
      <c r="AE74" s="2">
        <f t="shared" si="37"/>
        <v>0</v>
      </c>
    </row>
    <row r="75" spans="1:31" x14ac:dyDescent="0.2">
      <c r="A75" s="157"/>
      <c r="B75" s="157"/>
      <c r="C75" s="157"/>
      <c r="D75" s="157"/>
      <c r="E75" s="157"/>
      <c r="F75" s="157"/>
      <c r="G75" s="157"/>
      <c r="H75" s="157"/>
      <c r="I75" s="159"/>
      <c r="J75" s="160"/>
      <c r="K75" s="160"/>
      <c r="L75" s="161"/>
      <c r="M75" s="160"/>
      <c r="N75" s="160"/>
      <c r="O75" s="160"/>
      <c r="P75" s="162"/>
      <c r="Q75" s="159"/>
      <c r="R75" s="160"/>
      <c r="S75" s="160"/>
      <c r="T75" s="161"/>
      <c r="U75" s="160"/>
      <c r="V75" s="160"/>
      <c r="W75" s="160"/>
      <c r="X75" s="162"/>
      <c r="Y75" s="159"/>
      <c r="Z75" s="160"/>
      <c r="AA75" s="160"/>
      <c r="AB75" s="161"/>
      <c r="AC75" s="157"/>
      <c r="AD75" s="157"/>
    </row>
    <row r="76" spans="1:31" x14ac:dyDescent="0.2">
      <c r="A76" s="157"/>
      <c r="B76" s="157"/>
      <c r="C76" s="157"/>
      <c r="D76" s="151" t="s">
        <v>158</v>
      </c>
      <c r="E76" s="152"/>
      <c r="F76" s="152"/>
      <c r="G76" s="152"/>
      <c r="H76" s="152"/>
      <c r="I76" s="153"/>
      <c r="J76" s="154" t="s">
        <v>143</v>
      </c>
      <c r="K76" s="154" t="s">
        <v>144</v>
      </c>
      <c r="L76" s="155" t="s">
        <v>140</v>
      </c>
      <c r="M76" s="154"/>
      <c r="N76" s="154" t="s">
        <v>143</v>
      </c>
      <c r="O76" s="154" t="s">
        <v>144</v>
      </c>
      <c r="P76" s="156" t="s">
        <v>140</v>
      </c>
      <c r="Q76" s="153"/>
      <c r="R76" s="154" t="s">
        <v>143</v>
      </c>
      <c r="S76" s="154" t="s">
        <v>144</v>
      </c>
      <c r="T76" s="155" t="s">
        <v>140</v>
      </c>
      <c r="U76" s="154"/>
      <c r="V76" s="154" t="s">
        <v>143</v>
      </c>
      <c r="W76" s="154" t="s">
        <v>144</v>
      </c>
      <c r="X76" s="156" t="s">
        <v>140</v>
      </c>
      <c r="Y76" s="153"/>
      <c r="Z76" s="154" t="s">
        <v>143</v>
      </c>
      <c r="AA76" s="154" t="s">
        <v>144</v>
      </c>
      <c r="AB76" s="155" t="s">
        <v>140</v>
      </c>
      <c r="AC76" s="157" t="str">
        <f>+D76</f>
        <v>Other</v>
      </c>
      <c r="AD76" s="157"/>
    </row>
    <row r="77" spans="1:31" x14ac:dyDescent="0.2">
      <c r="A77" s="157"/>
      <c r="B77" s="157"/>
      <c r="C77" s="157"/>
      <c r="D77" s="178"/>
      <c r="E77" s="157"/>
      <c r="F77" s="157"/>
      <c r="G77" s="157"/>
      <c r="H77" s="157"/>
      <c r="I77" s="159"/>
      <c r="J77" s="160"/>
      <c r="K77" s="160"/>
      <c r="L77" s="161">
        <f>J77*K77</f>
        <v>0</v>
      </c>
      <c r="M77" s="160"/>
      <c r="N77" s="160"/>
      <c r="O77" s="160"/>
      <c r="P77" s="162">
        <f>N77*O77</f>
        <v>0</v>
      </c>
      <c r="Q77" s="159"/>
      <c r="R77" s="160"/>
      <c r="S77" s="160"/>
      <c r="T77" s="161">
        <f>R77*S77</f>
        <v>0</v>
      </c>
      <c r="U77" s="160"/>
      <c r="V77" s="160"/>
      <c r="W77" s="160"/>
      <c r="X77" s="162">
        <f>V77*W77</f>
        <v>0</v>
      </c>
      <c r="Y77" s="159"/>
      <c r="Z77" s="160"/>
      <c r="AA77" s="160"/>
      <c r="AB77" s="161">
        <f>Z77*AA77</f>
        <v>0</v>
      </c>
      <c r="AC77" s="157"/>
      <c r="AD77" s="157"/>
      <c r="AE77" s="2">
        <f>+L77+P77+T77+X77+AB77</f>
        <v>0</v>
      </c>
    </row>
    <row r="78" spans="1:31" x14ac:dyDescent="0.2">
      <c r="A78" s="157"/>
      <c r="B78" s="157"/>
      <c r="C78" s="157"/>
      <c r="D78" s="157"/>
      <c r="E78" s="157"/>
      <c r="F78" s="157"/>
      <c r="G78" s="157"/>
      <c r="H78" s="157"/>
      <c r="I78" s="159"/>
      <c r="J78" s="160"/>
      <c r="K78" s="160"/>
      <c r="L78" s="161">
        <f t="shared" ref="L78:L86" si="39">J78*K78</f>
        <v>0</v>
      </c>
      <c r="M78" s="160"/>
      <c r="N78" s="160"/>
      <c r="O78" s="160"/>
      <c r="P78" s="162">
        <f t="shared" ref="P78:P86" si="40">N78*O78</f>
        <v>0</v>
      </c>
      <c r="Q78" s="159"/>
      <c r="R78" s="160"/>
      <c r="S78" s="160"/>
      <c r="T78" s="161">
        <f t="shared" ref="T78:T86" si="41">R78*S78</f>
        <v>0</v>
      </c>
      <c r="U78" s="160"/>
      <c r="V78" s="160"/>
      <c r="W78" s="160"/>
      <c r="X78" s="162">
        <f t="shared" ref="X78:X86" si="42">V78*W78</f>
        <v>0</v>
      </c>
      <c r="Y78" s="159"/>
      <c r="Z78" s="160"/>
      <c r="AA78" s="160"/>
      <c r="AB78" s="161">
        <f t="shared" ref="AB78:AB86" si="43">Z78*AA78</f>
        <v>0</v>
      </c>
      <c r="AC78" s="157"/>
      <c r="AD78" s="157"/>
      <c r="AE78" s="2">
        <f t="shared" ref="AE78:AE87" si="44">+L78+P78+T78+X78+AB78</f>
        <v>0</v>
      </c>
    </row>
    <row r="79" spans="1:31" x14ac:dyDescent="0.2">
      <c r="A79" s="157"/>
      <c r="B79" s="157"/>
      <c r="C79" s="157"/>
      <c r="D79" s="157"/>
      <c r="E79" s="157"/>
      <c r="F79" s="157"/>
      <c r="G79" s="157"/>
      <c r="H79" s="157"/>
      <c r="I79" s="159"/>
      <c r="J79" s="160"/>
      <c r="K79" s="160"/>
      <c r="L79" s="161">
        <f t="shared" si="39"/>
        <v>0</v>
      </c>
      <c r="M79" s="160"/>
      <c r="N79" s="160"/>
      <c r="O79" s="160"/>
      <c r="P79" s="162">
        <f t="shared" si="40"/>
        <v>0</v>
      </c>
      <c r="Q79" s="159"/>
      <c r="R79" s="160"/>
      <c r="S79" s="160"/>
      <c r="T79" s="161">
        <f t="shared" si="41"/>
        <v>0</v>
      </c>
      <c r="U79" s="160"/>
      <c r="V79" s="160"/>
      <c r="W79" s="160"/>
      <c r="X79" s="162">
        <f t="shared" si="42"/>
        <v>0</v>
      </c>
      <c r="Y79" s="159"/>
      <c r="Z79" s="160"/>
      <c r="AA79" s="160"/>
      <c r="AB79" s="161">
        <f t="shared" si="43"/>
        <v>0</v>
      </c>
      <c r="AC79" s="157"/>
      <c r="AD79" s="157"/>
      <c r="AE79" s="2">
        <f t="shared" si="44"/>
        <v>0</v>
      </c>
    </row>
    <row r="80" spans="1:31" x14ac:dyDescent="0.2">
      <c r="A80" s="157"/>
      <c r="B80" s="157"/>
      <c r="C80" s="157"/>
      <c r="D80" s="157"/>
      <c r="E80" s="157"/>
      <c r="F80" s="157"/>
      <c r="G80" s="157"/>
      <c r="H80" s="157"/>
      <c r="I80" s="159"/>
      <c r="J80" s="160"/>
      <c r="K80" s="160"/>
      <c r="L80" s="161">
        <f t="shared" si="39"/>
        <v>0</v>
      </c>
      <c r="M80" s="160"/>
      <c r="N80" s="160"/>
      <c r="O80" s="160"/>
      <c r="P80" s="162">
        <f t="shared" si="40"/>
        <v>0</v>
      </c>
      <c r="Q80" s="159"/>
      <c r="R80" s="160"/>
      <c r="S80" s="160"/>
      <c r="T80" s="161">
        <f t="shared" si="41"/>
        <v>0</v>
      </c>
      <c r="U80" s="160"/>
      <c r="V80" s="160"/>
      <c r="W80" s="160"/>
      <c r="X80" s="162">
        <f t="shared" si="42"/>
        <v>0</v>
      </c>
      <c r="Y80" s="159"/>
      <c r="Z80" s="160"/>
      <c r="AA80" s="160"/>
      <c r="AB80" s="161">
        <f t="shared" si="43"/>
        <v>0</v>
      </c>
      <c r="AC80" s="157"/>
      <c r="AD80" s="157"/>
      <c r="AE80" s="2">
        <f t="shared" si="44"/>
        <v>0</v>
      </c>
    </row>
    <row r="81" spans="1:31" x14ac:dyDescent="0.2">
      <c r="A81" s="157"/>
      <c r="B81" s="157"/>
      <c r="C81" s="157"/>
      <c r="D81" s="157"/>
      <c r="E81" s="157"/>
      <c r="F81" s="157"/>
      <c r="G81" s="157"/>
      <c r="H81" s="157"/>
      <c r="I81" s="159"/>
      <c r="J81" s="160"/>
      <c r="K81" s="160"/>
      <c r="L81" s="161">
        <f t="shared" si="39"/>
        <v>0</v>
      </c>
      <c r="M81" s="160"/>
      <c r="N81" s="160"/>
      <c r="O81" s="160"/>
      <c r="P81" s="162">
        <f t="shared" si="40"/>
        <v>0</v>
      </c>
      <c r="Q81" s="159"/>
      <c r="R81" s="160"/>
      <c r="S81" s="160"/>
      <c r="T81" s="161">
        <f t="shared" si="41"/>
        <v>0</v>
      </c>
      <c r="U81" s="160"/>
      <c r="V81" s="160"/>
      <c r="W81" s="160"/>
      <c r="X81" s="162">
        <f t="shared" si="42"/>
        <v>0</v>
      </c>
      <c r="Y81" s="159"/>
      <c r="Z81" s="160"/>
      <c r="AA81" s="160"/>
      <c r="AB81" s="161">
        <f t="shared" si="43"/>
        <v>0</v>
      </c>
      <c r="AC81" s="157"/>
      <c r="AD81" s="157"/>
      <c r="AE81" s="2">
        <f t="shared" si="44"/>
        <v>0</v>
      </c>
    </row>
    <row r="82" spans="1:31" x14ac:dyDescent="0.2">
      <c r="A82" s="157"/>
      <c r="B82" s="157"/>
      <c r="C82" s="157"/>
      <c r="D82" s="157"/>
      <c r="E82" s="157"/>
      <c r="F82" s="157"/>
      <c r="G82" s="157"/>
      <c r="H82" s="157"/>
      <c r="I82" s="159"/>
      <c r="J82" s="160"/>
      <c r="K82" s="160"/>
      <c r="L82" s="161">
        <f t="shared" si="39"/>
        <v>0</v>
      </c>
      <c r="M82" s="160"/>
      <c r="N82" s="160"/>
      <c r="O82" s="160"/>
      <c r="P82" s="162">
        <f>IF(term&gt;1,ROUND(SUM(L82+(L82*#REF!)),0),0)</f>
        <v>0</v>
      </c>
      <c r="Q82" s="159"/>
      <c r="R82" s="160"/>
      <c r="S82" s="160"/>
      <c r="T82" s="161">
        <f t="shared" si="41"/>
        <v>0</v>
      </c>
      <c r="U82" s="160"/>
      <c r="V82" s="160"/>
      <c r="W82" s="160"/>
      <c r="X82" s="162">
        <f t="shared" si="42"/>
        <v>0</v>
      </c>
      <c r="Y82" s="159"/>
      <c r="Z82" s="160"/>
      <c r="AA82" s="160"/>
      <c r="AB82" s="161">
        <f t="shared" si="43"/>
        <v>0</v>
      </c>
      <c r="AC82" s="157"/>
      <c r="AD82" s="157"/>
      <c r="AE82" s="2">
        <f t="shared" si="44"/>
        <v>0</v>
      </c>
    </row>
    <row r="83" spans="1:31" x14ac:dyDescent="0.2">
      <c r="A83" s="157"/>
      <c r="B83" s="157"/>
      <c r="C83" s="157"/>
      <c r="D83" s="157"/>
      <c r="E83" s="157"/>
      <c r="F83" s="157"/>
      <c r="G83" s="157"/>
      <c r="H83" s="157"/>
      <c r="I83" s="159"/>
      <c r="J83" s="160"/>
      <c r="K83" s="160"/>
      <c r="L83" s="161">
        <f t="shared" si="39"/>
        <v>0</v>
      </c>
      <c r="M83" s="160"/>
      <c r="N83" s="160"/>
      <c r="O83" s="160"/>
      <c r="P83" s="162">
        <f t="shared" si="40"/>
        <v>0</v>
      </c>
      <c r="Q83" s="159"/>
      <c r="R83" s="160"/>
      <c r="S83" s="160"/>
      <c r="T83" s="161">
        <f t="shared" si="41"/>
        <v>0</v>
      </c>
      <c r="U83" s="160"/>
      <c r="V83" s="160"/>
      <c r="W83" s="160"/>
      <c r="X83" s="162">
        <f t="shared" si="42"/>
        <v>0</v>
      </c>
      <c r="Y83" s="159"/>
      <c r="Z83" s="160"/>
      <c r="AA83" s="160"/>
      <c r="AB83" s="161">
        <f t="shared" si="43"/>
        <v>0</v>
      </c>
      <c r="AC83" s="157"/>
      <c r="AD83" s="234"/>
      <c r="AE83" s="2">
        <f t="shared" si="44"/>
        <v>0</v>
      </c>
    </row>
    <row r="84" spans="1:31" x14ac:dyDescent="0.2">
      <c r="A84" s="157"/>
      <c r="B84" s="157"/>
      <c r="C84" s="157"/>
      <c r="D84" s="157"/>
      <c r="E84" s="157"/>
      <c r="F84" s="157"/>
      <c r="G84" s="157"/>
      <c r="H84" s="157"/>
      <c r="I84" s="159"/>
      <c r="J84" s="160"/>
      <c r="K84" s="160"/>
      <c r="L84" s="161">
        <f t="shared" si="39"/>
        <v>0</v>
      </c>
      <c r="M84" s="160"/>
      <c r="N84" s="160"/>
      <c r="O84" s="160"/>
      <c r="P84" s="162">
        <f t="shared" si="40"/>
        <v>0</v>
      </c>
      <c r="Q84" s="159"/>
      <c r="R84" s="160"/>
      <c r="S84" s="160"/>
      <c r="T84" s="161">
        <f t="shared" si="41"/>
        <v>0</v>
      </c>
      <c r="U84" s="160"/>
      <c r="V84" s="160"/>
      <c r="W84" s="160"/>
      <c r="X84" s="162">
        <f t="shared" si="42"/>
        <v>0</v>
      </c>
      <c r="Y84" s="159"/>
      <c r="Z84" s="160"/>
      <c r="AA84" s="160"/>
      <c r="AB84" s="161">
        <f t="shared" si="43"/>
        <v>0</v>
      </c>
      <c r="AC84" s="157"/>
      <c r="AD84" s="235"/>
      <c r="AE84" s="2">
        <f t="shared" si="44"/>
        <v>0</v>
      </c>
    </row>
    <row r="85" spans="1:31" x14ac:dyDescent="0.2">
      <c r="A85" s="157"/>
      <c r="B85" s="157"/>
      <c r="C85" s="157"/>
      <c r="D85" s="142"/>
      <c r="E85" s="157"/>
      <c r="F85" s="157"/>
      <c r="G85" s="157"/>
      <c r="H85" s="142"/>
      <c r="I85" s="159"/>
      <c r="J85" s="160"/>
      <c r="K85" s="160"/>
      <c r="L85" s="161">
        <f t="shared" si="39"/>
        <v>0</v>
      </c>
      <c r="M85" s="165"/>
      <c r="N85" s="165"/>
      <c r="O85" s="165"/>
      <c r="P85" s="162">
        <f t="shared" si="40"/>
        <v>0</v>
      </c>
      <c r="Q85" s="167"/>
      <c r="R85" s="165"/>
      <c r="S85" s="165"/>
      <c r="T85" s="161">
        <f t="shared" si="41"/>
        <v>0</v>
      </c>
      <c r="U85" s="165"/>
      <c r="V85" s="165"/>
      <c r="W85" s="165"/>
      <c r="X85" s="162">
        <f t="shared" si="42"/>
        <v>0</v>
      </c>
      <c r="Y85" s="167"/>
      <c r="Z85" s="165"/>
      <c r="AA85" s="165"/>
      <c r="AB85" s="161">
        <f t="shared" si="43"/>
        <v>0</v>
      </c>
      <c r="AC85" s="157"/>
      <c r="AD85" s="157"/>
      <c r="AE85" s="2">
        <f t="shared" si="44"/>
        <v>0</v>
      </c>
    </row>
    <row r="86" spans="1:31" x14ac:dyDescent="0.2">
      <c r="A86" s="157"/>
      <c r="B86" s="157"/>
      <c r="C86" s="157"/>
      <c r="D86" s="157"/>
      <c r="E86" s="157"/>
      <c r="F86" s="157"/>
      <c r="G86" s="157"/>
      <c r="H86" s="157"/>
      <c r="I86" s="159"/>
      <c r="J86" s="160"/>
      <c r="K86" s="160"/>
      <c r="L86" s="161">
        <f t="shared" si="39"/>
        <v>0</v>
      </c>
      <c r="M86" s="160"/>
      <c r="N86" s="160"/>
      <c r="O86" s="160"/>
      <c r="P86" s="162">
        <f t="shared" si="40"/>
        <v>0</v>
      </c>
      <c r="Q86" s="159"/>
      <c r="R86" s="160"/>
      <c r="S86" s="160"/>
      <c r="T86" s="161">
        <f t="shared" si="41"/>
        <v>0</v>
      </c>
      <c r="U86" s="160"/>
      <c r="V86" s="160"/>
      <c r="W86" s="160"/>
      <c r="X86" s="162">
        <f t="shared" si="42"/>
        <v>0</v>
      </c>
      <c r="Y86" s="159"/>
      <c r="Z86" s="160"/>
      <c r="AA86" s="160"/>
      <c r="AB86" s="161">
        <f t="shared" si="43"/>
        <v>0</v>
      </c>
      <c r="AC86" s="157"/>
      <c r="AD86" s="157"/>
      <c r="AE86" s="25">
        <f t="shared" si="44"/>
        <v>0</v>
      </c>
    </row>
    <row r="87" spans="1:31" x14ac:dyDescent="0.2">
      <c r="A87" s="157"/>
      <c r="B87" s="157"/>
      <c r="C87" s="157"/>
      <c r="D87" s="179"/>
      <c r="E87" s="157"/>
      <c r="F87" s="157"/>
      <c r="G87" s="157"/>
      <c r="H87" s="143" t="s">
        <v>159</v>
      </c>
      <c r="I87" s="159"/>
      <c r="J87" s="160"/>
      <c r="K87" s="160"/>
      <c r="L87" s="180">
        <f>SUM(L77:L86)</f>
        <v>0</v>
      </c>
      <c r="M87" s="181"/>
      <c r="N87" s="181"/>
      <c r="O87" s="181"/>
      <c r="P87" s="182">
        <f>SUM(P77:P86)</f>
        <v>0</v>
      </c>
      <c r="Q87" s="183"/>
      <c r="R87" s="181"/>
      <c r="S87" s="181"/>
      <c r="T87" s="180">
        <f>SUM(T77:T86)</f>
        <v>0</v>
      </c>
      <c r="U87" s="181"/>
      <c r="V87" s="181"/>
      <c r="W87" s="181"/>
      <c r="X87" s="182">
        <f>SUM(X77:X86)</f>
        <v>0</v>
      </c>
      <c r="Y87" s="183"/>
      <c r="Z87" s="181"/>
      <c r="AA87" s="181"/>
      <c r="AB87" s="180">
        <f>SUM(AB77:AB86)</f>
        <v>0</v>
      </c>
      <c r="AC87" s="157"/>
      <c r="AD87" s="184"/>
      <c r="AE87" s="2">
        <f t="shared" si="44"/>
        <v>0</v>
      </c>
    </row>
    <row r="88" spans="1:31" x14ac:dyDescent="0.2">
      <c r="A88" s="157"/>
      <c r="B88" s="157"/>
      <c r="C88" s="157"/>
      <c r="D88" s="157"/>
      <c r="E88" s="157"/>
      <c r="F88" s="157"/>
      <c r="G88" s="157"/>
      <c r="H88" s="157"/>
      <c r="I88" s="159"/>
      <c r="J88" s="160"/>
      <c r="K88" s="160"/>
      <c r="L88" s="161"/>
      <c r="M88" s="160"/>
      <c r="N88" s="160"/>
      <c r="O88" s="160"/>
      <c r="P88" s="162"/>
      <c r="Q88" s="159"/>
      <c r="R88" s="160"/>
      <c r="S88" s="160"/>
      <c r="T88" s="161"/>
      <c r="U88" s="160"/>
      <c r="V88" s="160"/>
      <c r="W88" s="160"/>
      <c r="X88" s="162"/>
      <c r="Y88" s="159"/>
      <c r="Z88" s="160"/>
      <c r="AA88" s="160"/>
      <c r="AB88" s="161"/>
      <c r="AC88" s="157"/>
      <c r="AD88" s="157"/>
    </row>
    <row r="89" spans="1:31" x14ac:dyDescent="0.2">
      <c r="A89" s="157"/>
      <c r="B89" s="157"/>
      <c r="C89" s="157"/>
      <c r="D89" s="151" t="s">
        <v>160</v>
      </c>
      <c r="E89" s="152"/>
      <c r="F89" s="152"/>
      <c r="G89" s="152"/>
      <c r="H89" s="152"/>
      <c r="I89" s="173"/>
      <c r="J89" s="174"/>
      <c r="K89" s="174"/>
      <c r="L89" s="175"/>
      <c r="M89" s="174"/>
      <c r="N89" s="174"/>
      <c r="O89" s="174"/>
      <c r="P89" s="176"/>
      <c r="Q89" s="173"/>
      <c r="R89" s="174"/>
      <c r="S89" s="174"/>
      <c r="T89" s="175"/>
      <c r="U89" s="174"/>
      <c r="V89" s="174"/>
      <c r="W89" s="174"/>
      <c r="X89" s="176"/>
      <c r="Y89" s="173"/>
      <c r="Z89" s="174"/>
      <c r="AA89" s="174"/>
      <c r="AB89" s="175"/>
      <c r="AC89" s="157" t="str">
        <f>+D89</f>
        <v>Subawards</v>
      </c>
      <c r="AD89" s="157"/>
    </row>
    <row r="90" spans="1:31" x14ac:dyDescent="0.2">
      <c r="A90" s="157"/>
      <c r="B90" s="157"/>
      <c r="C90" s="157"/>
      <c r="D90" s="177" t="s">
        <v>161</v>
      </c>
      <c r="E90" s="157"/>
      <c r="F90" s="157"/>
      <c r="G90" s="157"/>
      <c r="H90" s="157"/>
      <c r="I90" s="159"/>
      <c r="J90" s="160"/>
      <c r="K90" s="160"/>
      <c r="L90" s="161"/>
      <c r="M90" s="160"/>
      <c r="N90" s="160"/>
      <c r="O90" s="160"/>
      <c r="P90" s="162"/>
      <c r="Q90" s="159"/>
      <c r="R90" s="160"/>
      <c r="S90" s="160"/>
      <c r="T90" s="161"/>
      <c r="U90" s="160"/>
      <c r="V90" s="160"/>
      <c r="W90" s="160"/>
      <c r="X90" s="162"/>
      <c r="Y90" s="159"/>
      <c r="Z90" s="160"/>
      <c r="AA90" s="160"/>
      <c r="AB90" s="161"/>
      <c r="AC90" s="157"/>
      <c r="AD90" s="157"/>
    </row>
    <row r="91" spans="1:31" x14ac:dyDescent="0.2">
      <c r="A91" s="157"/>
      <c r="B91" s="157"/>
      <c r="C91" s="157"/>
      <c r="D91" s="185" t="s">
        <v>162</v>
      </c>
      <c r="E91" s="157"/>
      <c r="F91" s="157"/>
      <c r="G91" s="157"/>
      <c r="H91" s="186" t="s">
        <v>163</v>
      </c>
      <c r="I91" s="159"/>
      <c r="J91" s="160"/>
      <c r="K91" s="160"/>
      <c r="L91" s="169">
        <v>0</v>
      </c>
      <c r="M91" s="187"/>
      <c r="N91" s="187"/>
      <c r="O91" s="187"/>
      <c r="P91" s="162">
        <f>IF(term&gt;1,ROUND(SUM(L91+(L91*#REF!)),0),0)</f>
        <v>0</v>
      </c>
      <c r="Q91" s="188"/>
      <c r="R91" s="187"/>
      <c r="S91" s="187"/>
      <c r="T91" s="169">
        <v>0</v>
      </c>
      <c r="U91" s="187"/>
      <c r="V91" s="187"/>
      <c r="W91" s="187"/>
      <c r="X91" s="170">
        <v>0</v>
      </c>
      <c r="Y91" s="188"/>
      <c r="Z91" s="187"/>
      <c r="AA91" s="187"/>
      <c r="AB91" s="169">
        <v>0</v>
      </c>
      <c r="AC91" s="157"/>
      <c r="AD91" s="157"/>
      <c r="AE91" s="25">
        <f>+L91+P91+T91+X91+AB91</f>
        <v>0</v>
      </c>
    </row>
    <row r="92" spans="1:31" x14ac:dyDescent="0.2">
      <c r="A92" s="157"/>
      <c r="B92" s="157"/>
      <c r="C92" s="157"/>
      <c r="D92" s="185" t="s">
        <v>141</v>
      </c>
      <c r="E92" s="157"/>
      <c r="F92" s="157"/>
      <c r="G92" s="157"/>
      <c r="H92" s="186" t="s">
        <v>164</v>
      </c>
      <c r="I92" s="159"/>
      <c r="J92" s="160"/>
      <c r="K92" s="160"/>
      <c r="L92" s="161">
        <v>0</v>
      </c>
      <c r="M92" s="160"/>
      <c r="N92" s="160"/>
      <c r="O92" s="160"/>
      <c r="P92" s="162">
        <f>IF(term&gt;1,ROUND(SUM(L92+(L92*#REF!)),0),0)</f>
        <v>0</v>
      </c>
      <c r="Q92" s="159"/>
      <c r="R92" s="160"/>
      <c r="S92" s="160"/>
      <c r="T92" s="161">
        <v>0</v>
      </c>
      <c r="U92" s="160"/>
      <c r="V92" s="160"/>
      <c r="W92" s="160"/>
      <c r="X92" s="162">
        <v>0</v>
      </c>
      <c r="Y92" s="159"/>
      <c r="Z92" s="160"/>
      <c r="AA92" s="160"/>
      <c r="AB92" s="161">
        <v>0</v>
      </c>
      <c r="AC92" s="157"/>
      <c r="AD92" s="157"/>
      <c r="AE92" s="2">
        <f>+L92+P92+T92+X92+AB92</f>
        <v>0</v>
      </c>
    </row>
    <row r="93" spans="1:31" x14ac:dyDescent="0.2">
      <c r="A93" s="157"/>
      <c r="B93" s="157"/>
      <c r="C93" s="157"/>
      <c r="D93" s="157"/>
      <c r="E93" s="157"/>
      <c r="F93" s="157"/>
      <c r="G93" s="157"/>
      <c r="H93" s="157"/>
      <c r="I93" s="159"/>
      <c r="J93" s="160"/>
      <c r="K93" s="160"/>
      <c r="L93" s="189">
        <f>IF(L91+L92&gt;=25000,"25,000",L91+L92)</f>
        <v>0</v>
      </c>
      <c r="M93" s="190"/>
      <c r="N93" s="190"/>
      <c r="O93" s="190"/>
      <c r="P93" s="191">
        <f>IF(P91+P92+L93&gt;=25000, 25000-L93, P91+P92)</f>
        <v>0</v>
      </c>
      <c r="Q93" s="192"/>
      <c r="R93" s="190"/>
      <c r="S93" s="190"/>
      <c r="T93" s="193">
        <f>IF(T91+T92+P93+L93&gt;=25000, 25000-(P93+L93), T91+T92)</f>
        <v>0</v>
      </c>
      <c r="U93" s="190"/>
      <c r="V93" s="190"/>
      <c r="W93" s="190"/>
      <c r="X93" s="191">
        <f>IF(X91+X92+T93+P93+L93&gt;=25000, 25000-(T93+P93+L93), X91+X92)</f>
        <v>0</v>
      </c>
      <c r="Y93" s="192"/>
      <c r="Z93" s="190"/>
      <c r="AA93" s="190"/>
      <c r="AB93" s="193">
        <f>IF(AB91+AB92+X93+T93+P93+L93&gt;=25000, 25000-(X93+T93+P93+L93), AB91+AB92)</f>
        <v>0</v>
      </c>
      <c r="AC93" s="157"/>
      <c r="AD93" s="157"/>
    </row>
    <row r="94" spans="1:31" x14ac:dyDescent="0.2">
      <c r="A94" s="157"/>
      <c r="B94" s="157"/>
      <c r="C94" s="157"/>
      <c r="D94" s="177" t="s">
        <v>165</v>
      </c>
      <c r="E94" s="157"/>
      <c r="F94" s="157"/>
      <c r="G94" s="157"/>
      <c r="H94" s="157"/>
      <c r="I94" s="159"/>
      <c r="J94" s="160"/>
      <c r="K94" s="160"/>
      <c r="L94" s="161"/>
      <c r="M94" s="160"/>
      <c r="N94" s="160"/>
      <c r="O94" s="160"/>
      <c r="P94" s="162"/>
      <c r="Q94" s="159"/>
      <c r="R94" s="160"/>
      <c r="S94" s="160"/>
      <c r="T94" s="161"/>
      <c r="U94" s="160"/>
      <c r="V94" s="160"/>
      <c r="W94" s="160"/>
      <c r="X94" s="162"/>
      <c r="Y94" s="159"/>
      <c r="Z94" s="160"/>
      <c r="AA94" s="160"/>
      <c r="AB94" s="161"/>
      <c r="AC94" s="157"/>
      <c r="AD94" s="157"/>
    </row>
    <row r="95" spans="1:31" x14ac:dyDescent="0.2">
      <c r="A95" s="157"/>
      <c r="B95" s="157"/>
      <c r="C95" s="157"/>
      <c r="D95" s="185" t="s">
        <v>162</v>
      </c>
      <c r="E95" s="157"/>
      <c r="F95" s="157"/>
      <c r="G95" s="157"/>
      <c r="H95" s="186" t="s">
        <v>163</v>
      </c>
      <c r="I95" s="159"/>
      <c r="J95" s="160"/>
      <c r="K95" s="160"/>
      <c r="L95" s="169">
        <v>0</v>
      </c>
      <c r="M95" s="187"/>
      <c r="N95" s="187"/>
      <c r="O95" s="187"/>
      <c r="P95" s="170">
        <v>0</v>
      </c>
      <c r="Q95" s="188"/>
      <c r="R95" s="187"/>
      <c r="S95" s="187"/>
      <c r="T95" s="169">
        <v>0</v>
      </c>
      <c r="U95" s="187"/>
      <c r="V95" s="187"/>
      <c r="W95" s="187"/>
      <c r="X95" s="170">
        <v>0</v>
      </c>
      <c r="Y95" s="188"/>
      <c r="Z95" s="187"/>
      <c r="AA95" s="187"/>
      <c r="AB95" s="169">
        <v>0</v>
      </c>
      <c r="AC95" s="157"/>
      <c r="AD95" s="157"/>
      <c r="AE95" s="25">
        <f>+L95+P95+T95+X95+AB95</f>
        <v>0</v>
      </c>
    </row>
    <row r="96" spans="1:31" x14ac:dyDescent="0.2">
      <c r="A96" s="157"/>
      <c r="B96" s="157"/>
      <c r="C96" s="157"/>
      <c r="D96" s="185" t="s">
        <v>141</v>
      </c>
      <c r="E96" s="157"/>
      <c r="F96" s="157"/>
      <c r="G96" s="157"/>
      <c r="H96" s="186" t="s">
        <v>164</v>
      </c>
      <c r="I96" s="159"/>
      <c r="J96" s="160"/>
      <c r="K96" s="160"/>
      <c r="L96" s="161">
        <v>0</v>
      </c>
      <c r="M96" s="160"/>
      <c r="N96" s="160"/>
      <c r="O96" s="160"/>
      <c r="P96" s="162">
        <v>0</v>
      </c>
      <c r="Q96" s="159"/>
      <c r="R96" s="160"/>
      <c r="S96" s="160"/>
      <c r="T96" s="161">
        <v>0</v>
      </c>
      <c r="U96" s="160"/>
      <c r="V96" s="160"/>
      <c r="W96" s="160"/>
      <c r="X96" s="162">
        <v>0</v>
      </c>
      <c r="Y96" s="159"/>
      <c r="Z96" s="160"/>
      <c r="AA96" s="160"/>
      <c r="AB96" s="161">
        <v>0</v>
      </c>
      <c r="AC96" s="157"/>
      <c r="AD96" s="157"/>
      <c r="AE96" s="2">
        <f>+L96+P96+T96+X96+AB96</f>
        <v>0</v>
      </c>
    </row>
    <row r="97" spans="1:31" x14ac:dyDescent="0.2">
      <c r="A97" s="157"/>
      <c r="B97" s="157"/>
      <c r="C97" s="157"/>
      <c r="D97" s="157"/>
      <c r="E97" s="157"/>
      <c r="F97" s="157"/>
      <c r="G97" s="157"/>
      <c r="H97" s="157"/>
      <c r="I97" s="159"/>
      <c r="J97" s="160"/>
      <c r="K97" s="160"/>
      <c r="L97" s="189">
        <f>IF(L95+L96&gt;=25000,"25,000",L95+L96)</f>
        <v>0</v>
      </c>
      <c r="M97" s="190"/>
      <c r="N97" s="190"/>
      <c r="O97" s="190"/>
      <c r="P97" s="191">
        <f>IF(P95+P96+L97&gt;=25000, 25000-L97, P95+P96)</f>
        <v>0</v>
      </c>
      <c r="Q97" s="192"/>
      <c r="R97" s="190"/>
      <c r="S97" s="190"/>
      <c r="T97" s="193">
        <f>IF(T95+T96+P97+L97&gt;=25000, 25000-(P97+L97), T95+T96)</f>
        <v>0</v>
      </c>
      <c r="U97" s="190"/>
      <c r="V97" s="190"/>
      <c r="W97" s="190"/>
      <c r="X97" s="191">
        <f>IF(X95+X96+T97+P97+L97&gt;=25000, 25000-(T97+P97+L97), X95+X96)</f>
        <v>0</v>
      </c>
      <c r="Y97" s="192"/>
      <c r="Z97" s="190"/>
      <c r="AA97" s="190"/>
      <c r="AB97" s="193">
        <f>IF(AB95+AB96+X97+T97+P97+L97&gt;=25000, 25000-(X97+T97+P97+L97), AB95+AB96)</f>
        <v>0</v>
      </c>
      <c r="AC97" s="157"/>
      <c r="AD97" s="157"/>
    </row>
    <row r="98" spans="1:31" x14ac:dyDescent="0.2">
      <c r="A98" s="157"/>
      <c r="B98" s="157"/>
      <c r="C98" s="157"/>
      <c r="D98" s="177" t="s">
        <v>166</v>
      </c>
      <c r="E98" s="157"/>
      <c r="F98" s="157"/>
      <c r="G98" s="157"/>
      <c r="H98" s="157"/>
      <c r="I98" s="159"/>
      <c r="J98" s="160"/>
      <c r="K98" s="160"/>
      <c r="L98" s="161"/>
      <c r="M98" s="160"/>
      <c r="N98" s="160"/>
      <c r="O98" s="160"/>
      <c r="P98" s="162"/>
      <c r="Q98" s="159"/>
      <c r="R98" s="160"/>
      <c r="S98" s="160"/>
      <c r="T98" s="161"/>
      <c r="U98" s="160"/>
      <c r="V98" s="160"/>
      <c r="W98" s="160"/>
      <c r="X98" s="162"/>
      <c r="Y98" s="159"/>
      <c r="Z98" s="160"/>
      <c r="AA98" s="160"/>
      <c r="AB98" s="161"/>
      <c r="AC98" s="157"/>
      <c r="AD98" s="157"/>
    </row>
    <row r="99" spans="1:31" x14ac:dyDescent="0.2">
      <c r="A99" s="157"/>
      <c r="B99" s="157"/>
      <c r="C99" s="157"/>
      <c r="D99" s="185" t="s">
        <v>162</v>
      </c>
      <c r="E99" s="157"/>
      <c r="F99" s="157"/>
      <c r="G99" s="157"/>
      <c r="H99" s="186" t="s">
        <v>163</v>
      </c>
      <c r="I99" s="159"/>
      <c r="J99" s="160"/>
      <c r="K99" s="160"/>
      <c r="L99" s="169">
        <v>0</v>
      </c>
      <c r="M99" s="187"/>
      <c r="N99" s="187"/>
      <c r="O99" s="187"/>
      <c r="P99" s="170">
        <v>0</v>
      </c>
      <c r="Q99" s="188"/>
      <c r="R99" s="187"/>
      <c r="S99" s="187"/>
      <c r="T99" s="169">
        <v>0</v>
      </c>
      <c r="U99" s="187"/>
      <c r="V99" s="187"/>
      <c r="W99" s="187"/>
      <c r="X99" s="170">
        <v>0</v>
      </c>
      <c r="Y99" s="188"/>
      <c r="Z99" s="187"/>
      <c r="AA99" s="187"/>
      <c r="AB99" s="169">
        <v>0</v>
      </c>
      <c r="AC99" s="157"/>
      <c r="AD99" s="157"/>
      <c r="AE99" s="25">
        <f>+L99+P99+T99+X99+AB99</f>
        <v>0</v>
      </c>
    </row>
    <row r="100" spans="1:31" x14ac:dyDescent="0.2">
      <c r="A100" s="157"/>
      <c r="B100" s="157"/>
      <c r="C100" s="157"/>
      <c r="D100" s="185" t="s">
        <v>141</v>
      </c>
      <c r="E100" s="157"/>
      <c r="F100" s="157"/>
      <c r="G100" s="157"/>
      <c r="H100" s="186" t="s">
        <v>164</v>
      </c>
      <c r="I100" s="159"/>
      <c r="J100" s="160"/>
      <c r="K100" s="160"/>
      <c r="L100" s="161">
        <v>0</v>
      </c>
      <c r="M100" s="160"/>
      <c r="N100" s="160"/>
      <c r="O100" s="160"/>
      <c r="P100" s="162">
        <v>0</v>
      </c>
      <c r="Q100" s="159"/>
      <c r="R100" s="160"/>
      <c r="S100" s="160"/>
      <c r="T100" s="161">
        <v>0</v>
      </c>
      <c r="U100" s="160"/>
      <c r="V100" s="160"/>
      <c r="W100" s="160"/>
      <c r="X100" s="162">
        <v>0</v>
      </c>
      <c r="Y100" s="159"/>
      <c r="Z100" s="160"/>
      <c r="AA100" s="160"/>
      <c r="AB100" s="161">
        <v>0</v>
      </c>
      <c r="AC100" s="157"/>
      <c r="AD100" s="157"/>
      <c r="AE100" s="2">
        <f>+L100+P100+T100+X100+AB100</f>
        <v>0</v>
      </c>
    </row>
    <row r="101" spans="1:31" x14ac:dyDescent="0.2">
      <c r="A101" s="157"/>
      <c r="B101" s="157"/>
      <c r="C101" s="157"/>
      <c r="D101" s="157"/>
      <c r="E101" s="157"/>
      <c r="F101" s="157"/>
      <c r="G101" s="157"/>
      <c r="H101" s="157"/>
      <c r="I101" s="159"/>
      <c r="J101" s="160"/>
      <c r="K101" s="160"/>
      <c r="L101" s="189">
        <f>IF(L99+L100&gt;=25000,"25,000",L99+L100)</f>
        <v>0</v>
      </c>
      <c r="M101" s="190"/>
      <c r="N101" s="190"/>
      <c r="O101" s="190"/>
      <c r="P101" s="191">
        <f>IF(P99+P100+L101&gt;=25000, 25000-L101, P99+P100)</f>
        <v>0</v>
      </c>
      <c r="Q101" s="192"/>
      <c r="R101" s="190"/>
      <c r="S101" s="190"/>
      <c r="T101" s="193">
        <f>IF(T99+T100+P101+L101&gt;=25000, 25000-(P101+L101), T99+T100)</f>
        <v>0</v>
      </c>
      <c r="U101" s="190"/>
      <c r="V101" s="190"/>
      <c r="W101" s="190"/>
      <c r="X101" s="191">
        <f>IF(X99+X100+T101+P101+L101&gt;=25000, 25000-(T101+P101+L101), X99+X100)</f>
        <v>0</v>
      </c>
      <c r="Y101" s="192"/>
      <c r="Z101" s="190"/>
      <c r="AA101" s="190"/>
      <c r="AB101" s="193">
        <f>IF(AB99+AB100+X101+T101+P101+L101&gt;=25000, 25000-(X101+T101+P101+L101), AB99+AB100)</f>
        <v>0</v>
      </c>
      <c r="AC101" s="157"/>
      <c r="AD101" s="157"/>
    </row>
    <row r="102" spans="1:31" x14ac:dyDescent="0.2">
      <c r="A102" s="157"/>
      <c r="B102" s="157"/>
      <c r="C102" s="157"/>
      <c r="D102" s="177" t="s">
        <v>167</v>
      </c>
      <c r="E102" s="157"/>
      <c r="F102" s="157"/>
      <c r="G102" s="157"/>
      <c r="H102" s="157"/>
      <c r="I102" s="159"/>
      <c r="J102" s="160"/>
      <c r="K102" s="160"/>
      <c r="L102" s="161"/>
      <c r="M102" s="160"/>
      <c r="N102" s="160"/>
      <c r="O102" s="160"/>
      <c r="P102" s="162"/>
      <c r="Q102" s="159"/>
      <c r="R102" s="160"/>
      <c r="S102" s="160"/>
      <c r="T102" s="161"/>
      <c r="U102" s="160"/>
      <c r="V102" s="160"/>
      <c r="W102" s="160"/>
      <c r="X102" s="162"/>
      <c r="Y102" s="159"/>
      <c r="Z102" s="160"/>
      <c r="AA102" s="160"/>
      <c r="AB102" s="161"/>
      <c r="AC102" s="157"/>
      <c r="AD102" s="157"/>
    </row>
    <row r="103" spans="1:31" x14ac:dyDescent="0.2">
      <c r="A103" s="157"/>
      <c r="B103" s="157"/>
      <c r="C103" s="157"/>
      <c r="D103" s="185" t="s">
        <v>162</v>
      </c>
      <c r="E103" s="157"/>
      <c r="F103" s="157"/>
      <c r="G103" s="157"/>
      <c r="H103" s="186" t="s">
        <v>163</v>
      </c>
      <c r="I103" s="159"/>
      <c r="J103" s="160"/>
      <c r="K103" s="160"/>
      <c r="L103" s="169">
        <v>0</v>
      </c>
      <c r="M103" s="187"/>
      <c r="N103" s="187"/>
      <c r="O103" s="187"/>
      <c r="P103" s="170">
        <v>0</v>
      </c>
      <c r="Q103" s="188"/>
      <c r="R103" s="187"/>
      <c r="S103" s="187"/>
      <c r="T103" s="169">
        <v>0</v>
      </c>
      <c r="U103" s="187"/>
      <c r="V103" s="187"/>
      <c r="W103" s="187"/>
      <c r="X103" s="170">
        <v>0</v>
      </c>
      <c r="Y103" s="188"/>
      <c r="Z103" s="187"/>
      <c r="AA103" s="187"/>
      <c r="AB103" s="169">
        <v>0</v>
      </c>
      <c r="AC103" s="157"/>
      <c r="AD103" s="157"/>
      <c r="AE103" s="25">
        <f>+L103+P103+T103+X103+AB103</f>
        <v>0</v>
      </c>
    </row>
    <row r="104" spans="1:31" x14ac:dyDescent="0.2">
      <c r="A104" s="157"/>
      <c r="B104" s="157"/>
      <c r="C104" s="157"/>
      <c r="D104" s="185" t="s">
        <v>141</v>
      </c>
      <c r="E104" s="157"/>
      <c r="F104" s="157"/>
      <c r="G104" s="157"/>
      <c r="H104" s="186" t="s">
        <v>164</v>
      </c>
      <c r="I104" s="159"/>
      <c r="J104" s="160"/>
      <c r="K104" s="160"/>
      <c r="L104" s="161">
        <v>0</v>
      </c>
      <c r="M104" s="194"/>
      <c r="N104" s="160"/>
      <c r="O104" s="160"/>
      <c r="P104" s="162">
        <v>0</v>
      </c>
      <c r="Q104" s="195"/>
      <c r="R104" s="160"/>
      <c r="S104" s="160"/>
      <c r="T104" s="161">
        <v>0</v>
      </c>
      <c r="U104" s="194"/>
      <c r="V104" s="160"/>
      <c r="W104" s="160"/>
      <c r="X104" s="162">
        <v>0</v>
      </c>
      <c r="Y104" s="195"/>
      <c r="Z104" s="160"/>
      <c r="AA104" s="160"/>
      <c r="AB104" s="196">
        <v>0</v>
      </c>
      <c r="AC104" s="157"/>
      <c r="AD104" s="157"/>
      <c r="AE104" s="2">
        <f>+L104+P104+T104+X104+AB104</f>
        <v>0</v>
      </c>
    </row>
    <row r="105" spans="1:31" x14ac:dyDescent="0.2">
      <c r="A105" s="157"/>
      <c r="B105" s="157"/>
      <c r="C105" s="157"/>
      <c r="D105" s="157"/>
      <c r="E105" s="157"/>
      <c r="F105" s="157"/>
      <c r="G105" s="157"/>
      <c r="H105" s="157"/>
      <c r="I105" s="159"/>
      <c r="J105" s="160"/>
      <c r="K105" s="160"/>
      <c r="L105" s="189">
        <f>IF(L103+L104&gt;=25000,"25,000",L103+L104)</f>
        <v>0</v>
      </c>
      <c r="M105" s="190"/>
      <c r="N105" s="190"/>
      <c r="O105" s="190"/>
      <c r="P105" s="191">
        <f>IF(P103+P104+L105&gt;=25000, 25000-L105, P103+P104)</f>
        <v>0</v>
      </c>
      <c r="Q105" s="192"/>
      <c r="R105" s="190"/>
      <c r="S105" s="190"/>
      <c r="T105" s="193">
        <f>IF(T103+T104+P105+L105&gt;=25000, 25000-(P105+L105), T103+T104)</f>
        <v>0</v>
      </c>
      <c r="U105" s="190"/>
      <c r="V105" s="190"/>
      <c r="W105" s="190"/>
      <c r="X105" s="191">
        <f>IF(X103+X104+T105+P105+L105&gt;=25000, 25000-(T105+P105+L105), X103+X104)</f>
        <v>0</v>
      </c>
      <c r="Y105" s="192"/>
      <c r="Z105" s="190"/>
      <c r="AA105" s="190"/>
      <c r="AB105" s="193">
        <f>IF(AB103+AB104+X105+T105+P105+L105&gt;=25000, 25000-(X105+T105+P105+L105), AB103+AB104)</f>
        <v>0</v>
      </c>
      <c r="AC105" s="157"/>
      <c r="AD105" s="157"/>
    </row>
    <row r="106" spans="1:31" x14ac:dyDescent="0.2">
      <c r="A106" s="157"/>
      <c r="B106" s="157"/>
      <c r="C106" s="157"/>
      <c r="D106" s="157"/>
      <c r="E106" s="179"/>
      <c r="F106" s="179"/>
      <c r="G106" s="179"/>
      <c r="H106" s="143" t="s">
        <v>168</v>
      </c>
      <c r="I106" s="183"/>
      <c r="J106" s="181"/>
      <c r="K106" s="181"/>
      <c r="L106" s="171">
        <f>SUM(L91+L95+L99+L103)</f>
        <v>0</v>
      </c>
      <c r="M106" s="197"/>
      <c r="N106" s="197"/>
      <c r="O106" s="197"/>
      <c r="P106" s="172">
        <f>SUM(P91+P95+P99+P103)</f>
        <v>0</v>
      </c>
      <c r="Q106" s="198"/>
      <c r="R106" s="197"/>
      <c r="S106" s="197"/>
      <c r="T106" s="171">
        <f>SUM(T91+T95+T99+T103)</f>
        <v>0</v>
      </c>
      <c r="U106" s="197"/>
      <c r="V106" s="197"/>
      <c r="W106" s="197"/>
      <c r="X106" s="172">
        <f>SUM(X91+X95+X99+X103)</f>
        <v>0</v>
      </c>
      <c r="Y106" s="198"/>
      <c r="Z106" s="197"/>
      <c r="AA106" s="197"/>
      <c r="AB106" s="171">
        <f>SUM(AB91+AB95+AB99+AB103)</f>
        <v>0</v>
      </c>
      <c r="AC106" s="179"/>
      <c r="AD106" s="143" t="s">
        <v>168</v>
      </c>
      <c r="AE106" s="2">
        <f>+L106+P106+T106+X106+AB106</f>
        <v>0</v>
      </c>
    </row>
    <row r="107" spans="1:31" ht="15.75" thickBot="1" x14ac:dyDescent="0.25">
      <c r="A107" s="157"/>
      <c r="B107" s="157"/>
      <c r="C107" s="157"/>
      <c r="D107" s="157"/>
      <c r="E107" s="179"/>
      <c r="F107" s="179"/>
      <c r="G107" s="179"/>
      <c r="H107" s="143" t="s">
        <v>169</v>
      </c>
      <c r="I107" s="199"/>
      <c r="J107" s="200"/>
      <c r="K107" s="200"/>
      <c r="L107" s="201">
        <f>SUM(L92+L96+L100+L104)</f>
        <v>0</v>
      </c>
      <c r="M107" s="202"/>
      <c r="N107" s="202"/>
      <c r="O107" s="202"/>
      <c r="P107" s="203">
        <f>SUM(P92+P96+P100+P104)</f>
        <v>0</v>
      </c>
      <c r="Q107" s="204"/>
      <c r="R107" s="205"/>
      <c r="S107" s="205"/>
      <c r="T107" s="201">
        <f>SUM(T92+T96+T100+T104)</f>
        <v>0</v>
      </c>
      <c r="U107" s="202"/>
      <c r="V107" s="202"/>
      <c r="W107" s="202"/>
      <c r="X107" s="203">
        <f>SUM(X92+X96+X100+X104)</f>
        <v>0</v>
      </c>
      <c r="Y107" s="204"/>
      <c r="Z107" s="205"/>
      <c r="AA107" s="205"/>
      <c r="AB107" s="201">
        <f>SUM(AB92+AB96+AB100+AB104)</f>
        <v>0</v>
      </c>
      <c r="AC107" s="179"/>
      <c r="AD107" s="143" t="s">
        <v>169</v>
      </c>
      <c r="AE107" s="2">
        <f>+L107+P107+T107+X107+AB107</f>
        <v>0</v>
      </c>
    </row>
    <row r="108" spans="1:31" x14ac:dyDescent="0.2">
      <c r="A108" s="157"/>
      <c r="B108" s="157"/>
      <c r="C108" s="157"/>
      <c r="D108" s="157"/>
      <c r="E108" s="157"/>
      <c r="F108" s="157"/>
      <c r="G108" s="157"/>
      <c r="H108" s="157"/>
      <c r="I108" s="160"/>
      <c r="J108" s="160"/>
      <c r="K108" s="160"/>
      <c r="L108" s="160"/>
      <c r="M108" s="160"/>
      <c r="N108" s="160"/>
      <c r="O108" s="160"/>
      <c r="P108" s="160"/>
      <c r="Q108" s="160"/>
      <c r="R108" s="160"/>
      <c r="S108" s="160"/>
      <c r="T108" s="160"/>
      <c r="U108" s="160"/>
      <c r="V108" s="160"/>
      <c r="W108" s="160"/>
      <c r="X108" s="160"/>
      <c r="Y108" s="160"/>
      <c r="Z108" s="160"/>
      <c r="AA108" s="160"/>
      <c r="AB108" s="160"/>
      <c r="AC108" s="157"/>
      <c r="AD108" s="157"/>
    </row>
    <row r="109" spans="1:31" x14ac:dyDescent="0.2">
      <c r="A109" s="157"/>
      <c r="B109" s="157"/>
      <c r="C109" s="157"/>
      <c r="D109" s="157"/>
      <c r="E109" s="157"/>
      <c r="F109" s="157"/>
      <c r="G109" s="157"/>
      <c r="H109" s="157"/>
      <c r="I109" s="160"/>
      <c r="J109" s="160"/>
      <c r="K109" s="160"/>
      <c r="L109" s="160"/>
      <c r="M109" s="160"/>
      <c r="N109" s="160"/>
      <c r="O109" s="160"/>
      <c r="P109" s="160"/>
      <c r="Q109" s="160"/>
      <c r="R109" s="160"/>
      <c r="S109" s="160"/>
      <c r="T109" s="160"/>
      <c r="U109" s="160"/>
      <c r="V109" s="160"/>
      <c r="W109" s="160"/>
      <c r="X109" s="160"/>
      <c r="Y109" s="160"/>
      <c r="Z109" s="160"/>
      <c r="AA109" s="160"/>
      <c r="AB109" s="160"/>
      <c r="AC109" s="157"/>
      <c r="AD109" s="157"/>
    </row>
    <row r="110" spans="1:31" ht="15.75" x14ac:dyDescent="0.25">
      <c r="A110" s="157"/>
      <c r="B110" s="157"/>
      <c r="C110" s="157"/>
      <c r="D110" s="206"/>
      <c r="E110" s="157"/>
      <c r="F110" s="157"/>
      <c r="G110" s="212" t="s">
        <v>170</v>
      </c>
      <c r="H110" s="212"/>
      <c r="I110" s="214"/>
      <c r="J110" s="160"/>
      <c r="K110" s="160"/>
      <c r="L110" s="160">
        <f>L93+L97+L101+L105</f>
        <v>0</v>
      </c>
      <c r="M110" s="160"/>
      <c r="N110" s="160"/>
      <c r="O110" s="160"/>
      <c r="P110" s="160">
        <f>P93+P97+P101+P105</f>
        <v>0</v>
      </c>
      <c r="Q110" s="160"/>
      <c r="R110" s="160"/>
      <c r="S110" s="160"/>
      <c r="T110" s="160">
        <f>T93+T97+T101+T105</f>
        <v>0</v>
      </c>
      <c r="U110" s="160"/>
      <c r="V110" s="160"/>
      <c r="W110" s="160"/>
      <c r="X110" s="160">
        <f>X93+X97+X101+X105</f>
        <v>0</v>
      </c>
      <c r="Y110" s="160"/>
      <c r="Z110" s="160"/>
      <c r="AA110" s="160"/>
      <c r="AB110" s="160">
        <f>AB93+AB97+AB101+AB105</f>
        <v>0</v>
      </c>
      <c r="AC110" s="212" t="s">
        <v>170</v>
      </c>
      <c r="AD110" s="212"/>
      <c r="AE110" s="160">
        <f>+L110+P110+T110+X110+AB110</f>
        <v>0</v>
      </c>
    </row>
    <row r="111" spans="1:31" ht="15.75" x14ac:dyDescent="0.25">
      <c r="A111" s="157"/>
      <c r="B111" s="157"/>
      <c r="C111" s="157"/>
      <c r="D111" s="157"/>
      <c r="E111" s="157"/>
      <c r="F111" s="157"/>
      <c r="G111" s="212" t="s">
        <v>171</v>
      </c>
      <c r="H111" s="212"/>
      <c r="I111" s="214"/>
      <c r="J111" s="160"/>
      <c r="K111" s="160"/>
      <c r="L111" s="160">
        <f>I2-L107</f>
        <v>0</v>
      </c>
      <c r="M111" s="160"/>
      <c r="N111" s="160"/>
      <c r="O111" s="160"/>
      <c r="P111" s="160">
        <f>M2-P107</f>
        <v>0</v>
      </c>
      <c r="Q111" s="160"/>
      <c r="R111" s="160"/>
      <c r="S111" s="160"/>
      <c r="T111" s="160">
        <f>Q2-T107</f>
        <v>0</v>
      </c>
      <c r="U111" s="160"/>
      <c r="V111" s="160"/>
      <c r="W111" s="160"/>
      <c r="X111" s="160">
        <f>U2-X107</f>
        <v>0</v>
      </c>
      <c r="Y111" s="160"/>
      <c r="Z111" s="160"/>
      <c r="AA111" s="160"/>
      <c r="AB111" s="160">
        <f>Y2-AB107</f>
        <v>0</v>
      </c>
      <c r="AC111" s="212" t="s">
        <v>171</v>
      </c>
      <c r="AD111" s="212"/>
      <c r="AE111" s="160">
        <f>+L111+P111+T111+X111+AB111</f>
        <v>0</v>
      </c>
    </row>
    <row r="112" spans="1:31" x14ac:dyDescent="0.2">
      <c r="A112" s="106"/>
      <c r="B112" s="106"/>
      <c r="C112" s="106"/>
      <c r="D112" s="106"/>
      <c r="E112" s="106"/>
      <c r="F112" s="106"/>
      <c r="G112" s="106"/>
      <c r="H112" s="106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06"/>
      <c r="AD112" s="106"/>
    </row>
    <row r="113" spans="1:30" x14ac:dyDescent="0.2">
      <c r="A113" s="106"/>
      <c r="B113" s="106"/>
      <c r="C113" s="106"/>
      <c r="D113" s="106"/>
      <c r="E113" s="106"/>
      <c r="F113" s="106"/>
      <c r="G113" s="106"/>
      <c r="H113" s="106"/>
      <c r="I113" s="147"/>
      <c r="J113" s="147"/>
      <c r="K113" s="147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06"/>
      <c r="AD113" s="106"/>
    </row>
    <row r="114" spans="1:30" x14ac:dyDescent="0.2">
      <c r="A114" s="106"/>
      <c r="B114" s="106"/>
      <c r="C114" s="106"/>
      <c r="D114" s="106"/>
      <c r="E114" s="106"/>
      <c r="F114" s="106"/>
      <c r="G114" s="106"/>
      <c r="H114" s="106"/>
      <c r="I114" s="147"/>
      <c r="J114" s="147"/>
      <c r="K114" s="147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06"/>
      <c r="AD114" s="106"/>
    </row>
    <row r="115" spans="1:30" x14ac:dyDescent="0.2">
      <c r="A115" s="106"/>
      <c r="B115" s="106"/>
      <c r="C115" s="106"/>
      <c r="D115" s="106"/>
      <c r="E115" s="106"/>
      <c r="F115" s="106"/>
      <c r="G115" s="106"/>
      <c r="H115" s="106"/>
      <c r="I115" s="147"/>
      <c r="J115" s="147"/>
      <c r="K115" s="147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06"/>
      <c r="AD115" s="106"/>
    </row>
    <row r="116" spans="1:30" x14ac:dyDescent="0.2">
      <c r="A116" s="106"/>
      <c r="B116" s="106"/>
      <c r="C116" s="106"/>
      <c r="D116" s="106"/>
      <c r="E116" s="106"/>
      <c r="F116" s="106"/>
      <c r="G116" s="106"/>
      <c r="H116" s="106"/>
      <c r="I116" s="147"/>
      <c r="J116" s="147"/>
      <c r="K116" s="147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06"/>
      <c r="AD116" s="106"/>
    </row>
    <row r="117" spans="1:30" x14ac:dyDescent="0.2">
      <c r="A117" s="106"/>
      <c r="B117" s="106"/>
      <c r="C117" s="106"/>
      <c r="D117" s="106"/>
      <c r="E117" s="106"/>
      <c r="F117" s="106"/>
      <c r="G117" s="106"/>
      <c r="H117" s="106"/>
      <c r="I117" s="147"/>
      <c r="J117" s="147"/>
      <c r="K117" s="147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06"/>
      <c r="AD117" s="106"/>
    </row>
    <row r="118" spans="1:30" x14ac:dyDescent="0.2">
      <c r="A118" s="106"/>
      <c r="B118" s="106"/>
      <c r="C118" s="106"/>
      <c r="D118" s="106"/>
      <c r="E118" s="106"/>
      <c r="F118" s="106"/>
      <c r="G118" s="106"/>
      <c r="H118" s="106"/>
      <c r="I118" s="147"/>
      <c r="J118" s="147"/>
      <c r="K118" s="147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06"/>
      <c r="AD118" s="106"/>
    </row>
    <row r="119" spans="1:30" x14ac:dyDescent="0.2">
      <c r="A119" s="106"/>
      <c r="B119" s="106"/>
      <c r="C119" s="106"/>
      <c r="D119" s="106"/>
      <c r="E119" s="106"/>
      <c r="F119" s="106"/>
      <c r="G119" s="106"/>
      <c r="H119" s="106"/>
      <c r="I119" s="147"/>
      <c r="J119" s="147"/>
      <c r="K119" s="147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06"/>
      <c r="AD119" s="106"/>
    </row>
    <row r="120" spans="1:30" x14ac:dyDescent="0.2">
      <c r="A120" s="106"/>
      <c r="B120" s="106"/>
      <c r="C120" s="106"/>
      <c r="D120" s="106"/>
      <c r="E120" s="106"/>
      <c r="F120" s="106"/>
      <c r="G120" s="106"/>
      <c r="H120" s="106"/>
      <c r="I120" s="10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106"/>
      <c r="W120" s="106"/>
      <c r="X120" s="106"/>
      <c r="Y120" s="106"/>
      <c r="Z120" s="106"/>
      <c r="AA120" s="106"/>
      <c r="AB120" s="106"/>
      <c r="AC120" s="106"/>
      <c r="AD120" s="106"/>
    </row>
    <row r="121" spans="1:30" x14ac:dyDescent="0.2">
      <c r="A121" s="106"/>
      <c r="B121" s="106"/>
      <c r="C121" s="106"/>
      <c r="D121" s="106"/>
      <c r="E121" s="106"/>
      <c r="F121" s="106"/>
      <c r="G121" s="106"/>
      <c r="H121" s="106"/>
      <c r="I121" s="10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106"/>
      <c r="W121" s="106"/>
      <c r="X121" s="106"/>
      <c r="Y121" s="106"/>
      <c r="Z121" s="106"/>
      <c r="AA121" s="106"/>
      <c r="AB121" s="106"/>
      <c r="AC121" s="106"/>
      <c r="AD121" s="106"/>
    </row>
    <row r="122" spans="1:30" x14ac:dyDescent="0.2">
      <c r="A122" s="106"/>
      <c r="B122" s="106"/>
      <c r="C122" s="106"/>
      <c r="D122" s="106"/>
      <c r="E122" s="106"/>
      <c r="F122" s="106"/>
      <c r="G122" s="106"/>
      <c r="H122" s="106"/>
      <c r="I122" s="106"/>
      <c r="J122" s="106"/>
      <c r="K122" s="106"/>
      <c r="L122" s="106"/>
      <c r="M122" s="106"/>
      <c r="N122" s="106"/>
      <c r="O122" s="106"/>
      <c r="P122" s="106"/>
      <c r="Q122" s="106"/>
      <c r="R122" s="106"/>
      <c r="S122" s="106"/>
      <c r="T122" s="106"/>
      <c r="U122" s="106"/>
      <c r="V122" s="106"/>
      <c r="W122" s="106"/>
      <c r="X122" s="106"/>
      <c r="Y122" s="106"/>
      <c r="Z122" s="106"/>
      <c r="AA122" s="106"/>
      <c r="AB122" s="106"/>
      <c r="AC122" s="106"/>
      <c r="AD122" s="106"/>
    </row>
    <row r="123" spans="1:30" x14ac:dyDescent="0.2">
      <c r="A123" s="106"/>
      <c r="B123" s="106"/>
      <c r="C123" s="106"/>
      <c r="D123" s="106"/>
      <c r="E123" s="106"/>
      <c r="F123" s="106"/>
      <c r="G123" s="106"/>
      <c r="H123" s="106"/>
      <c r="I123" s="106"/>
      <c r="J123" s="106"/>
      <c r="K123" s="106"/>
      <c r="L123" s="106"/>
      <c r="M123" s="106"/>
      <c r="N123" s="106"/>
      <c r="O123" s="106"/>
      <c r="P123" s="106"/>
      <c r="Q123" s="106"/>
      <c r="R123" s="106"/>
      <c r="S123" s="106"/>
      <c r="T123" s="106"/>
      <c r="U123" s="106"/>
      <c r="V123" s="106"/>
      <c r="W123" s="106"/>
      <c r="X123" s="106"/>
      <c r="Y123" s="106"/>
      <c r="Z123" s="106"/>
      <c r="AA123" s="106"/>
      <c r="AB123" s="106"/>
      <c r="AC123" s="106"/>
      <c r="AD123" s="106"/>
    </row>
    <row r="124" spans="1:30" x14ac:dyDescent="0.2">
      <c r="A124" s="106"/>
      <c r="B124" s="106"/>
      <c r="C124" s="106"/>
      <c r="D124" s="106"/>
      <c r="E124" s="106"/>
      <c r="F124" s="106"/>
      <c r="G124" s="106"/>
      <c r="H124" s="106"/>
      <c r="I124" s="106"/>
      <c r="J124" s="106"/>
      <c r="K124" s="106"/>
      <c r="L124" s="106"/>
      <c r="M124" s="106"/>
      <c r="N124" s="106"/>
      <c r="O124" s="106"/>
      <c r="P124" s="106"/>
      <c r="Q124" s="106"/>
      <c r="R124" s="106"/>
      <c r="S124" s="106"/>
      <c r="T124" s="106"/>
      <c r="U124" s="106"/>
      <c r="V124" s="106"/>
      <c r="W124" s="106"/>
      <c r="X124" s="106"/>
      <c r="Y124" s="106"/>
      <c r="Z124" s="106"/>
      <c r="AA124" s="106"/>
      <c r="AB124" s="106"/>
      <c r="AC124" s="106"/>
      <c r="AD124" s="106"/>
    </row>
    <row r="125" spans="1:30" x14ac:dyDescent="0.2">
      <c r="A125" s="106"/>
      <c r="B125" s="106"/>
      <c r="C125" s="106"/>
      <c r="D125" s="106"/>
      <c r="E125" s="106"/>
      <c r="F125" s="106"/>
      <c r="G125" s="106"/>
      <c r="H125" s="106"/>
      <c r="I125" s="106"/>
      <c r="J125" s="106"/>
      <c r="K125" s="106"/>
      <c r="L125" s="106"/>
      <c r="M125" s="106"/>
      <c r="N125" s="106"/>
      <c r="O125" s="106"/>
      <c r="P125" s="106"/>
      <c r="Q125" s="106"/>
      <c r="R125" s="106"/>
      <c r="S125" s="106"/>
      <c r="T125" s="106"/>
      <c r="U125" s="106"/>
      <c r="V125" s="106"/>
      <c r="W125" s="106"/>
      <c r="X125" s="106"/>
      <c r="Y125" s="106"/>
      <c r="Z125" s="106"/>
      <c r="AA125" s="106"/>
      <c r="AB125" s="106"/>
      <c r="AC125" s="106"/>
      <c r="AD125" s="106"/>
    </row>
    <row r="126" spans="1:30" x14ac:dyDescent="0.2">
      <c r="A126" s="106"/>
      <c r="B126" s="106"/>
      <c r="C126" s="106"/>
      <c r="D126" s="106"/>
      <c r="E126" s="106"/>
      <c r="F126" s="106"/>
      <c r="G126" s="106"/>
      <c r="H126" s="106"/>
      <c r="I126" s="106"/>
      <c r="J126" s="106"/>
      <c r="K126" s="106"/>
      <c r="L126" s="106"/>
      <c r="M126" s="106"/>
      <c r="N126" s="106"/>
      <c r="O126" s="106"/>
      <c r="P126" s="106"/>
      <c r="Q126" s="106"/>
      <c r="R126" s="106"/>
      <c r="S126" s="106"/>
      <c r="T126" s="106"/>
      <c r="U126" s="106"/>
      <c r="V126" s="106"/>
      <c r="W126" s="106"/>
      <c r="X126" s="106"/>
      <c r="Y126" s="106"/>
      <c r="Z126" s="106"/>
      <c r="AA126" s="106"/>
      <c r="AB126" s="106"/>
      <c r="AC126" s="106"/>
      <c r="AD126" s="106"/>
    </row>
    <row r="127" spans="1:30" x14ac:dyDescent="0.2">
      <c r="A127" s="106"/>
      <c r="B127" s="106"/>
      <c r="C127" s="106"/>
      <c r="D127" s="106"/>
      <c r="E127" s="106"/>
      <c r="F127" s="106"/>
      <c r="G127" s="106"/>
      <c r="H127" s="106"/>
      <c r="I127" s="106"/>
      <c r="J127" s="106"/>
      <c r="K127" s="106"/>
      <c r="L127" s="106"/>
      <c r="M127" s="106"/>
      <c r="N127" s="106"/>
      <c r="O127" s="106"/>
      <c r="P127" s="106"/>
      <c r="Q127" s="106"/>
      <c r="R127" s="106"/>
      <c r="S127" s="106"/>
      <c r="T127" s="106"/>
      <c r="U127" s="106"/>
      <c r="V127" s="106"/>
      <c r="W127" s="106"/>
      <c r="X127" s="106"/>
      <c r="Y127" s="106"/>
      <c r="Z127" s="106"/>
      <c r="AA127" s="106"/>
      <c r="AB127" s="106"/>
      <c r="AC127" s="106"/>
      <c r="AD127" s="106"/>
    </row>
    <row r="128" spans="1:30" x14ac:dyDescent="0.2">
      <c r="A128" s="106"/>
      <c r="B128" s="106"/>
      <c r="C128" s="106"/>
      <c r="D128" s="106"/>
      <c r="E128" s="106"/>
      <c r="F128" s="106"/>
      <c r="G128" s="106"/>
      <c r="H128" s="106"/>
      <c r="I128" s="106"/>
      <c r="J128" s="106"/>
      <c r="K128" s="106"/>
      <c r="L128" s="106"/>
      <c r="M128" s="106"/>
      <c r="N128" s="106"/>
      <c r="O128" s="106"/>
      <c r="P128" s="106"/>
      <c r="Q128" s="106"/>
      <c r="R128" s="106"/>
      <c r="S128" s="106"/>
      <c r="T128" s="106"/>
      <c r="U128" s="106"/>
      <c r="V128" s="106"/>
      <c r="W128" s="106"/>
      <c r="X128" s="106"/>
      <c r="Y128" s="106"/>
      <c r="Z128" s="106"/>
      <c r="AA128" s="106"/>
      <c r="AB128" s="106"/>
      <c r="AC128" s="106"/>
      <c r="AD128" s="106"/>
    </row>
    <row r="129" spans="1:30" x14ac:dyDescent="0.2">
      <c r="A129" s="106"/>
      <c r="B129" s="106"/>
      <c r="C129" s="106"/>
      <c r="D129" s="106"/>
      <c r="E129" s="106"/>
      <c r="F129" s="106"/>
      <c r="G129" s="106"/>
      <c r="H129" s="106"/>
      <c r="I129" s="106"/>
      <c r="J129" s="106"/>
      <c r="K129" s="106"/>
      <c r="L129" s="106"/>
      <c r="M129" s="106"/>
      <c r="N129" s="106"/>
      <c r="O129" s="106"/>
      <c r="P129" s="106"/>
      <c r="Q129" s="106"/>
      <c r="R129" s="106"/>
      <c r="S129" s="106"/>
      <c r="T129" s="106"/>
      <c r="U129" s="106"/>
      <c r="V129" s="106"/>
      <c r="W129" s="106"/>
      <c r="X129" s="106"/>
      <c r="Y129" s="106"/>
      <c r="Z129" s="106"/>
      <c r="AA129" s="106"/>
      <c r="AB129" s="106"/>
      <c r="AC129" s="106"/>
      <c r="AD129" s="106"/>
    </row>
    <row r="130" spans="1:30" x14ac:dyDescent="0.2">
      <c r="A130" s="106"/>
      <c r="B130" s="106"/>
      <c r="C130" s="106"/>
      <c r="D130" s="106"/>
      <c r="E130" s="106"/>
      <c r="F130" s="106"/>
      <c r="G130" s="106"/>
      <c r="H130" s="106"/>
      <c r="I130" s="106"/>
      <c r="J130" s="106"/>
      <c r="K130" s="106"/>
      <c r="L130" s="106"/>
      <c r="M130" s="106"/>
      <c r="N130" s="106"/>
      <c r="O130" s="106"/>
      <c r="P130" s="106"/>
      <c r="Q130" s="106"/>
      <c r="R130" s="106"/>
      <c r="S130" s="106"/>
      <c r="T130" s="106"/>
      <c r="U130" s="106"/>
      <c r="V130" s="106"/>
      <c r="W130" s="106"/>
      <c r="X130" s="106"/>
      <c r="Y130" s="106"/>
      <c r="Z130" s="106"/>
      <c r="AA130" s="106"/>
      <c r="AB130" s="106"/>
      <c r="AC130" s="106"/>
      <c r="AD130" s="106"/>
    </row>
    <row r="131" spans="1:30" x14ac:dyDescent="0.2">
      <c r="A131" s="106"/>
      <c r="B131" s="106"/>
      <c r="C131" s="106"/>
      <c r="D131" s="106"/>
      <c r="E131" s="106"/>
      <c r="F131" s="106"/>
      <c r="G131" s="106"/>
      <c r="H131" s="106"/>
      <c r="I131" s="106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106"/>
      <c r="W131" s="106"/>
      <c r="X131" s="106"/>
      <c r="Y131" s="106"/>
      <c r="Z131" s="106"/>
      <c r="AA131" s="106"/>
      <c r="AB131" s="106"/>
      <c r="AC131" s="106"/>
      <c r="AD131" s="106"/>
    </row>
    <row r="132" spans="1:30" x14ac:dyDescent="0.2">
      <c r="A132" s="106"/>
      <c r="B132" s="106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106"/>
      <c r="O132" s="106"/>
      <c r="P132" s="106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6"/>
      <c r="AC132" s="106"/>
      <c r="AD132" s="106"/>
    </row>
    <row r="133" spans="1:30" x14ac:dyDescent="0.2">
      <c r="A133" s="106"/>
      <c r="B133" s="106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106"/>
      <c r="O133" s="106"/>
      <c r="P133" s="106"/>
      <c r="Q133" s="106"/>
      <c r="R133" s="106"/>
      <c r="S133" s="106"/>
      <c r="T133" s="106"/>
      <c r="U133" s="106"/>
      <c r="V133" s="106"/>
      <c r="W133" s="106"/>
      <c r="X133" s="106"/>
      <c r="Y133" s="106"/>
      <c r="Z133" s="106"/>
      <c r="AA133" s="106"/>
      <c r="AB133" s="106"/>
      <c r="AC133" s="106"/>
      <c r="AD133" s="106"/>
    </row>
    <row r="134" spans="1:30" x14ac:dyDescent="0.2">
      <c r="A134" s="106"/>
      <c r="B134" s="106"/>
      <c r="C134" s="106"/>
      <c r="D134" s="106"/>
      <c r="E134" s="106"/>
      <c r="F134" s="106"/>
      <c r="G134" s="106"/>
      <c r="H134" s="106"/>
      <c r="I134" s="106"/>
      <c r="J134" s="106"/>
      <c r="K134" s="106"/>
      <c r="L134" s="106"/>
      <c r="M134" s="106"/>
      <c r="N134" s="106"/>
      <c r="O134" s="106"/>
      <c r="P134" s="106"/>
      <c r="Q134" s="106"/>
      <c r="R134" s="106"/>
      <c r="S134" s="106"/>
      <c r="T134" s="106"/>
      <c r="U134" s="106"/>
      <c r="V134" s="106"/>
      <c r="W134" s="106"/>
      <c r="X134" s="106"/>
      <c r="Y134" s="106"/>
      <c r="Z134" s="106"/>
      <c r="AA134" s="106"/>
      <c r="AB134" s="106"/>
      <c r="AC134" s="106"/>
      <c r="AD134" s="106"/>
    </row>
    <row r="135" spans="1:30" x14ac:dyDescent="0.2">
      <c r="A135" s="106"/>
      <c r="B135" s="106"/>
      <c r="C135" s="106"/>
      <c r="D135" s="106"/>
      <c r="E135" s="106"/>
      <c r="F135" s="106"/>
      <c r="G135" s="106"/>
      <c r="H135" s="106"/>
      <c r="I135" s="106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106"/>
      <c r="W135" s="106"/>
      <c r="X135" s="106"/>
      <c r="Y135" s="106"/>
      <c r="Z135" s="106"/>
      <c r="AA135" s="106"/>
      <c r="AB135" s="106"/>
      <c r="AC135" s="106"/>
      <c r="AD135" s="106"/>
    </row>
    <row r="136" spans="1:30" x14ac:dyDescent="0.2">
      <c r="A136" s="106"/>
      <c r="B136" s="106"/>
      <c r="C136" s="106"/>
      <c r="D136" s="106"/>
      <c r="E136" s="106"/>
      <c r="F136" s="106"/>
      <c r="G136" s="106"/>
      <c r="H136" s="106"/>
      <c r="I136" s="106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106"/>
      <c r="W136" s="106"/>
      <c r="X136" s="106"/>
      <c r="Y136" s="106"/>
      <c r="Z136" s="106"/>
      <c r="AA136" s="106"/>
      <c r="AB136" s="106"/>
      <c r="AC136" s="106"/>
      <c r="AD136" s="106"/>
    </row>
    <row r="137" spans="1:30" x14ac:dyDescent="0.2">
      <c r="A137" s="106"/>
      <c r="B137" s="106"/>
      <c r="C137" s="106"/>
      <c r="D137" s="106"/>
      <c r="E137" s="106"/>
      <c r="F137" s="106"/>
      <c r="G137" s="106"/>
      <c r="H137" s="106"/>
      <c r="I137" s="106"/>
      <c r="J137" s="106"/>
      <c r="K137" s="106"/>
      <c r="L137" s="106"/>
      <c r="M137" s="106"/>
      <c r="N137" s="106"/>
      <c r="O137" s="106"/>
      <c r="P137" s="106"/>
      <c r="Q137" s="106"/>
      <c r="R137" s="106"/>
      <c r="S137" s="106"/>
      <c r="T137" s="106"/>
      <c r="U137" s="106"/>
      <c r="V137" s="106"/>
      <c r="W137" s="106"/>
      <c r="X137" s="106"/>
      <c r="Y137" s="106"/>
      <c r="Z137" s="106"/>
      <c r="AA137" s="106"/>
      <c r="AB137" s="106"/>
      <c r="AC137" s="106"/>
      <c r="AD137" s="106"/>
    </row>
    <row r="138" spans="1:30" x14ac:dyDescent="0.2">
      <c r="A138" s="106"/>
      <c r="B138" s="106"/>
      <c r="C138" s="106"/>
      <c r="D138" s="106"/>
      <c r="E138" s="106"/>
      <c r="F138" s="106"/>
      <c r="G138" s="106"/>
      <c r="H138" s="106"/>
      <c r="I138" s="106"/>
      <c r="J138" s="106"/>
      <c r="K138" s="106"/>
      <c r="L138" s="106"/>
      <c r="M138" s="106"/>
      <c r="N138" s="106"/>
      <c r="O138" s="106"/>
      <c r="P138" s="106"/>
      <c r="Q138" s="106"/>
      <c r="R138" s="106"/>
      <c r="S138" s="106"/>
      <c r="T138" s="106"/>
      <c r="U138" s="106"/>
      <c r="V138" s="106"/>
      <c r="W138" s="106"/>
      <c r="X138" s="106"/>
      <c r="Y138" s="106"/>
      <c r="Z138" s="106"/>
      <c r="AA138" s="106"/>
      <c r="AB138" s="106"/>
      <c r="AC138" s="106"/>
      <c r="AD138" s="106"/>
    </row>
    <row r="139" spans="1:30" x14ac:dyDescent="0.2">
      <c r="A139" s="106"/>
      <c r="B139" s="106"/>
      <c r="C139" s="106"/>
      <c r="D139" s="106"/>
      <c r="E139" s="106"/>
      <c r="F139" s="106"/>
      <c r="G139" s="106"/>
      <c r="H139" s="106"/>
      <c r="I139" s="106"/>
      <c r="J139" s="106"/>
      <c r="K139" s="106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  <c r="AB139" s="106"/>
      <c r="AC139" s="106"/>
      <c r="AD139" s="106"/>
    </row>
    <row r="140" spans="1:30" x14ac:dyDescent="0.2">
      <c r="A140" s="106"/>
      <c r="B140" s="106"/>
      <c r="C140" s="106"/>
      <c r="D140" s="106"/>
      <c r="E140" s="106"/>
      <c r="F140" s="106"/>
      <c r="G140" s="106"/>
      <c r="H140" s="106"/>
      <c r="I140" s="106"/>
      <c r="J140" s="106"/>
      <c r="K140" s="106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  <c r="AB140" s="106"/>
      <c r="AC140" s="106"/>
      <c r="AD140" s="106"/>
    </row>
    <row r="141" spans="1:30" x14ac:dyDescent="0.2">
      <c r="A141" s="106"/>
      <c r="B141" s="106"/>
      <c r="C141" s="106"/>
      <c r="D141" s="106"/>
      <c r="E141" s="106"/>
      <c r="F141" s="106"/>
      <c r="G141" s="106"/>
      <c r="H141" s="106"/>
      <c r="I141" s="106"/>
      <c r="J141" s="106"/>
      <c r="K141" s="106"/>
      <c r="L141" s="106"/>
      <c r="M141" s="106"/>
      <c r="N141" s="106"/>
      <c r="O141" s="106"/>
      <c r="P141" s="106"/>
      <c r="Q141" s="106"/>
      <c r="R141" s="106"/>
      <c r="S141" s="106"/>
      <c r="T141" s="106"/>
      <c r="U141" s="106"/>
      <c r="V141" s="106"/>
      <c r="W141" s="106"/>
      <c r="X141" s="106"/>
      <c r="Y141" s="106"/>
      <c r="Z141" s="106"/>
      <c r="AA141" s="106"/>
      <c r="AB141" s="106"/>
      <c r="AC141" s="106"/>
      <c r="AD141" s="106"/>
    </row>
    <row r="142" spans="1:30" x14ac:dyDescent="0.2">
      <c r="A142" s="106"/>
      <c r="B142" s="106"/>
      <c r="C142" s="106"/>
      <c r="D142" s="106"/>
      <c r="E142" s="106"/>
      <c r="F142" s="106"/>
      <c r="G142" s="106"/>
      <c r="H142" s="106"/>
      <c r="I142" s="106"/>
      <c r="J142" s="106"/>
      <c r="K142" s="106"/>
      <c r="L142" s="106"/>
      <c r="M142" s="106"/>
      <c r="N142" s="106"/>
      <c r="O142" s="106"/>
      <c r="P142" s="106"/>
      <c r="Q142" s="106"/>
      <c r="R142" s="106"/>
      <c r="S142" s="106"/>
      <c r="T142" s="106"/>
      <c r="U142" s="106"/>
      <c r="V142" s="106"/>
      <c r="W142" s="106"/>
      <c r="X142" s="106"/>
      <c r="Y142" s="106"/>
      <c r="Z142" s="106"/>
      <c r="AA142" s="106"/>
      <c r="AB142" s="106"/>
      <c r="AC142" s="106"/>
      <c r="AD142" s="106"/>
    </row>
    <row r="143" spans="1:30" x14ac:dyDescent="0.2">
      <c r="A143" s="106"/>
      <c r="B143" s="106"/>
      <c r="C143" s="106"/>
      <c r="D143" s="106"/>
      <c r="E143" s="106"/>
      <c r="F143" s="106"/>
      <c r="G143" s="106"/>
      <c r="H143" s="106"/>
      <c r="I143" s="106"/>
      <c r="J143" s="106"/>
      <c r="K143" s="106"/>
      <c r="L143" s="106"/>
      <c r="M143" s="106"/>
      <c r="N143" s="106"/>
      <c r="O143" s="106"/>
      <c r="P143" s="106"/>
      <c r="Q143" s="106"/>
      <c r="R143" s="106"/>
      <c r="S143" s="106"/>
      <c r="T143" s="106"/>
      <c r="U143" s="106"/>
      <c r="V143" s="106"/>
      <c r="W143" s="106"/>
      <c r="X143" s="106"/>
      <c r="Y143" s="106"/>
      <c r="Z143" s="106"/>
      <c r="AA143" s="106"/>
      <c r="AB143" s="106"/>
      <c r="AC143" s="106"/>
      <c r="AD143" s="106"/>
    </row>
    <row r="144" spans="1:30" x14ac:dyDescent="0.2">
      <c r="A144" s="106"/>
      <c r="B144" s="106"/>
      <c r="C144" s="106"/>
      <c r="D144" s="106"/>
      <c r="E144" s="106"/>
      <c r="F144" s="106"/>
      <c r="G144" s="106"/>
      <c r="H144" s="106"/>
      <c r="I144" s="106"/>
      <c r="J144" s="106"/>
      <c r="K144" s="106"/>
      <c r="L144" s="106"/>
      <c r="M144" s="106"/>
      <c r="N144" s="106"/>
      <c r="O144" s="106"/>
      <c r="P144" s="106"/>
      <c r="Q144" s="106"/>
      <c r="R144" s="106"/>
      <c r="S144" s="106"/>
      <c r="T144" s="106"/>
      <c r="U144" s="106"/>
      <c r="V144" s="106"/>
      <c r="W144" s="106"/>
      <c r="X144" s="106"/>
      <c r="Y144" s="106"/>
      <c r="Z144" s="106"/>
      <c r="AA144" s="106"/>
      <c r="AB144" s="106"/>
      <c r="AC144" s="106"/>
      <c r="AD144" s="106"/>
    </row>
    <row r="145" spans="1:30" x14ac:dyDescent="0.2">
      <c r="A145" s="106"/>
      <c r="B145" s="106"/>
      <c r="C145" s="106"/>
      <c r="D145" s="106"/>
      <c r="E145" s="106"/>
      <c r="F145" s="106"/>
      <c r="G145" s="106"/>
      <c r="H145" s="106"/>
      <c r="I145" s="106"/>
      <c r="J145" s="106"/>
      <c r="K145" s="106"/>
      <c r="L145" s="106"/>
      <c r="M145" s="106"/>
      <c r="N145" s="106"/>
      <c r="O145" s="106"/>
      <c r="P145" s="106"/>
      <c r="Q145" s="106"/>
      <c r="R145" s="106"/>
      <c r="S145" s="106"/>
      <c r="T145" s="106"/>
      <c r="U145" s="106"/>
      <c r="V145" s="106"/>
      <c r="W145" s="106"/>
      <c r="X145" s="106"/>
      <c r="Y145" s="106"/>
      <c r="Z145" s="106"/>
      <c r="AA145" s="106"/>
      <c r="AB145" s="106"/>
      <c r="AC145" s="106"/>
      <c r="AD145" s="106"/>
    </row>
    <row r="146" spans="1:30" x14ac:dyDescent="0.2">
      <c r="A146" s="106"/>
      <c r="B146" s="106"/>
      <c r="C146" s="106"/>
      <c r="D146" s="106"/>
      <c r="E146" s="106"/>
      <c r="F146" s="106"/>
      <c r="G146" s="106"/>
      <c r="H146" s="106"/>
      <c r="I146" s="106"/>
      <c r="J146" s="106"/>
      <c r="K146" s="106"/>
      <c r="L146" s="106"/>
      <c r="M146" s="106"/>
      <c r="N146" s="106"/>
      <c r="O146" s="106"/>
      <c r="P146" s="106"/>
      <c r="Q146" s="106"/>
      <c r="R146" s="106"/>
      <c r="S146" s="106"/>
      <c r="T146" s="106"/>
      <c r="U146" s="106"/>
      <c r="V146" s="106"/>
      <c r="W146" s="106"/>
      <c r="X146" s="106"/>
      <c r="Y146" s="106"/>
      <c r="Z146" s="106"/>
      <c r="AA146" s="106"/>
      <c r="AB146" s="106"/>
      <c r="AC146" s="106"/>
      <c r="AD146" s="106"/>
    </row>
    <row r="147" spans="1:30" x14ac:dyDescent="0.2">
      <c r="A147" s="106"/>
      <c r="B147" s="106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  <c r="T147" s="106"/>
      <c r="U147" s="106"/>
      <c r="V147" s="106"/>
      <c r="W147" s="106"/>
      <c r="X147" s="106"/>
      <c r="Y147" s="106"/>
      <c r="Z147" s="106"/>
      <c r="AA147" s="106"/>
      <c r="AB147" s="106"/>
      <c r="AC147" s="106"/>
      <c r="AD147" s="106"/>
    </row>
    <row r="148" spans="1:30" x14ac:dyDescent="0.2">
      <c r="A148" s="106"/>
      <c r="B148" s="106"/>
      <c r="C148" s="106"/>
      <c r="D148" s="106"/>
      <c r="E148" s="106"/>
      <c r="F148" s="106"/>
      <c r="G148" s="106"/>
      <c r="H148" s="106"/>
      <c r="I148" s="106"/>
      <c r="J148" s="106"/>
      <c r="K148" s="106"/>
      <c r="L148" s="106"/>
      <c r="M148" s="106"/>
      <c r="N148" s="106"/>
      <c r="O148" s="106"/>
      <c r="P148" s="106"/>
      <c r="Q148" s="106"/>
      <c r="R148" s="106"/>
      <c r="S148" s="106"/>
      <c r="T148" s="106"/>
      <c r="U148" s="106"/>
      <c r="V148" s="106"/>
      <c r="W148" s="106"/>
      <c r="X148" s="106"/>
      <c r="Y148" s="106"/>
      <c r="Z148" s="106"/>
      <c r="AA148" s="106"/>
      <c r="AB148" s="106"/>
      <c r="AC148" s="106"/>
      <c r="AD148" s="106"/>
    </row>
    <row r="149" spans="1:30" x14ac:dyDescent="0.2">
      <c r="A149" s="106"/>
      <c r="B149" s="106"/>
      <c r="C149" s="106"/>
      <c r="D149" s="106"/>
      <c r="E149" s="106"/>
      <c r="F149" s="106"/>
      <c r="G149" s="106"/>
      <c r="H149" s="106"/>
      <c r="I149" s="106"/>
      <c r="J149" s="106"/>
      <c r="K149" s="106"/>
      <c r="L149" s="106"/>
      <c r="M149" s="106"/>
      <c r="N149" s="106"/>
      <c r="O149" s="106"/>
      <c r="P149" s="106"/>
      <c r="Q149" s="106"/>
      <c r="R149" s="106"/>
      <c r="S149" s="106"/>
      <c r="T149" s="106"/>
      <c r="U149" s="106"/>
      <c r="V149" s="106"/>
      <c r="W149" s="106"/>
      <c r="X149" s="106"/>
      <c r="Y149" s="106"/>
      <c r="Z149" s="106"/>
      <c r="AA149" s="106"/>
      <c r="AB149" s="106"/>
      <c r="AC149" s="106"/>
      <c r="AD149" s="106"/>
    </row>
  </sheetData>
  <mergeCells count="32">
    <mergeCell ref="I2:L2"/>
    <mergeCell ref="M2:P2"/>
    <mergeCell ref="Q2:T2"/>
    <mergeCell ref="U2:X2"/>
    <mergeCell ref="Y2:AB2"/>
    <mergeCell ref="I1:L1"/>
    <mergeCell ref="M1:P1"/>
    <mergeCell ref="Q1:T1"/>
    <mergeCell ref="U1:X1"/>
    <mergeCell ref="Y1:AB1"/>
    <mergeCell ref="I4:L4"/>
    <mergeCell ref="M4:P4"/>
    <mergeCell ref="Q4:T4"/>
    <mergeCell ref="U4:X4"/>
    <mergeCell ref="Y4:AB4"/>
    <mergeCell ref="I3:L3"/>
    <mergeCell ref="M3:P3"/>
    <mergeCell ref="Q3:T3"/>
    <mergeCell ref="U3:X3"/>
    <mergeCell ref="Y3:AB3"/>
    <mergeCell ref="D10:H10"/>
    <mergeCell ref="AD83:AD84"/>
    <mergeCell ref="I5:L5"/>
    <mergeCell ref="M5:P5"/>
    <mergeCell ref="Q5:T5"/>
    <mergeCell ref="U5:X5"/>
    <mergeCell ref="Y5:AB5"/>
    <mergeCell ref="I8:L8"/>
    <mergeCell ref="M8:P8"/>
    <mergeCell ref="Q8:T8"/>
    <mergeCell ref="U8:X8"/>
    <mergeCell ref="Y8:AB8"/>
  </mergeCells>
  <pageMargins left="0.5" right="0.5" top="0.75" bottom="0.75" header="0.5" footer="0.5"/>
  <pageSetup scale="7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view="pageBreakPreview" zoomScale="60" zoomScaleNormal="100" workbookViewId="0">
      <selection activeCell="E45" sqref="E45"/>
    </sheetView>
  </sheetViews>
  <sheetFormatPr defaultColWidth="9.21875" defaultRowHeight="15" x14ac:dyDescent="0.25"/>
  <cols>
    <col min="1" max="2" width="15" style="33" customWidth="1"/>
    <col min="3" max="3" width="21" style="33" customWidth="1"/>
    <col min="4" max="4" width="21.109375" style="33" customWidth="1"/>
    <col min="5" max="5" width="21.77734375" style="33" customWidth="1"/>
    <col min="6" max="6" width="24.6640625" style="33" customWidth="1"/>
    <col min="7" max="7" width="22" style="33" customWidth="1"/>
    <col min="8" max="9" width="9.21875" style="33"/>
    <col min="10" max="10" width="12" style="33" bestFit="1" customWidth="1"/>
    <col min="11" max="16384" width="9.21875" style="33"/>
  </cols>
  <sheetData>
    <row r="1" spans="1:7" ht="20.100000000000001" customHeight="1" x14ac:dyDescent="0.3">
      <c r="A1" s="78" t="s">
        <v>99</v>
      </c>
      <c r="B1" s="79"/>
      <c r="C1" s="78"/>
      <c r="D1" s="78"/>
      <c r="E1" s="80"/>
      <c r="F1" s="81"/>
      <c r="G1" s="82"/>
    </row>
    <row r="2" spans="1:7" ht="20.100000000000001" customHeight="1" x14ac:dyDescent="0.3">
      <c r="A2" s="247" t="s">
        <v>100</v>
      </c>
      <c r="B2" s="247"/>
      <c r="C2" s="247"/>
      <c r="D2" s="247"/>
      <c r="E2" s="247"/>
      <c r="F2" s="247"/>
      <c r="G2" s="247"/>
    </row>
    <row r="3" spans="1:7" ht="20.100000000000001" customHeight="1" x14ac:dyDescent="0.3">
      <c r="A3" s="248" t="s">
        <v>101</v>
      </c>
      <c r="B3" s="248"/>
      <c r="C3" s="248"/>
      <c r="D3" s="248"/>
      <c r="E3" s="248"/>
      <c r="F3" s="248"/>
      <c r="G3" s="248"/>
    </row>
    <row r="4" spans="1:7" ht="20.100000000000001" customHeight="1" x14ac:dyDescent="0.25">
      <c r="A4" s="249" t="s">
        <v>102</v>
      </c>
      <c r="B4" s="250"/>
      <c r="C4" s="253" t="s">
        <v>103</v>
      </c>
      <c r="D4" s="255" t="s">
        <v>104</v>
      </c>
      <c r="E4" s="255" t="s">
        <v>105</v>
      </c>
      <c r="F4" s="255" t="s">
        <v>106</v>
      </c>
      <c r="G4" s="255" t="s">
        <v>107</v>
      </c>
    </row>
    <row r="5" spans="1:7" ht="20.100000000000001" customHeight="1" x14ac:dyDescent="0.25">
      <c r="A5" s="251"/>
      <c r="B5" s="252"/>
      <c r="C5" s="254"/>
      <c r="D5" s="256"/>
      <c r="E5" s="256"/>
      <c r="F5" s="256"/>
      <c r="G5" s="256"/>
    </row>
    <row r="6" spans="1:7" ht="21.95" customHeight="1" x14ac:dyDescent="0.25">
      <c r="A6" s="259" t="s">
        <v>108</v>
      </c>
      <c r="B6" s="260"/>
      <c r="C6" s="257">
        <f>+'Det. Bud.'!L24</f>
        <v>0</v>
      </c>
      <c r="D6" s="257">
        <f>+'Det. Bud.'!P24</f>
        <v>0</v>
      </c>
      <c r="E6" s="263">
        <f>+'Det. Bud.'!T24</f>
        <v>0</v>
      </c>
      <c r="F6" s="263">
        <f>+'Det. Bud.'!X24</f>
        <v>0</v>
      </c>
      <c r="G6" s="264">
        <f>+'Det. Bud.'!AB24</f>
        <v>0</v>
      </c>
    </row>
    <row r="7" spans="1:7" ht="21.95" customHeight="1" x14ac:dyDescent="0.25">
      <c r="A7" s="261"/>
      <c r="B7" s="262"/>
      <c r="C7" s="258"/>
      <c r="D7" s="258"/>
      <c r="E7" s="263"/>
      <c r="F7" s="263"/>
      <c r="G7" s="264"/>
    </row>
    <row r="8" spans="1:7" ht="20.100000000000001" customHeight="1" x14ac:dyDescent="0.25">
      <c r="A8" s="265" t="s">
        <v>1</v>
      </c>
      <c r="B8" s="266"/>
      <c r="C8" s="257">
        <f>+'Det. Bud.'!L31</f>
        <v>0</v>
      </c>
      <c r="D8" s="257">
        <f>+'Det. Bud.'!P31</f>
        <v>0</v>
      </c>
      <c r="E8" s="257">
        <f>+'Det. Bud.'!T31</f>
        <v>0</v>
      </c>
      <c r="F8" s="257">
        <f>+'Det. Bud.'!X31</f>
        <v>0</v>
      </c>
      <c r="G8" s="257">
        <f>+'Det. Bud.'!AB31</f>
        <v>0</v>
      </c>
    </row>
    <row r="9" spans="1:7" ht="20.100000000000001" customHeight="1" x14ac:dyDescent="0.25">
      <c r="A9" s="267"/>
      <c r="B9" s="268"/>
      <c r="C9" s="258"/>
      <c r="D9" s="258"/>
      <c r="E9" s="258"/>
      <c r="F9" s="258"/>
      <c r="G9" s="258"/>
    </row>
    <row r="10" spans="1:7" ht="20.100000000000001" customHeight="1" x14ac:dyDescent="0.25">
      <c r="A10" s="269" t="s">
        <v>109</v>
      </c>
      <c r="B10" s="269"/>
      <c r="C10" s="257">
        <f>+'Det. Bud.'!L38</f>
        <v>0</v>
      </c>
      <c r="D10" s="257">
        <f>+'Det. Bud.'!P38</f>
        <v>0</v>
      </c>
      <c r="E10" s="257">
        <f>+'Det. Bud.'!T38</f>
        <v>0</v>
      </c>
      <c r="F10" s="257">
        <f>+'Det. Bud.'!X38</f>
        <v>0</v>
      </c>
      <c r="G10" s="257">
        <f>+'Det. Bud.'!AB38</f>
        <v>0</v>
      </c>
    </row>
    <row r="11" spans="1:7" ht="20.100000000000001" customHeight="1" x14ac:dyDescent="0.25">
      <c r="A11" s="269"/>
      <c r="B11" s="269"/>
      <c r="C11" s="258"/>
      <c r="D11" s="258"/>
      <c r="E11" s="258"/>
      <c r="F11" s="258"/>
      <c r="G11" s="258"/>
    </row>
    <row r="12" spans="1:7" ht="20.100000000000001" customHeight="1" x14ac:dyDescent="0.25">
      <c r="A12" s="269" t="s">
        <v>110</v>
      </c>
      <c r="B12" s="269"/>
      <c r="C12" s="257">
        <f>+'Det. Bud.'!L53</f>
        <v>0</v>
      </c>
      <c r="D12" s="257">
        <f>+'Det. Bud.'!P53</f>
        <v>0</v>
      </c>
      <c r="E12" s="257">
        <f>+'Det. Bud.'!T53</f>
        <v>0</v>
      </c>
      <c r="F12" s="257">
        <f>+'Det. Bud.'!X53</f>
        <v>0</v>
      </c>
      <c r="G12" s="257">
        <f>+'Det. Bud.'!AB53</f>
        <v>0</v>
      </c>
    </row>
    <row r="13" spans="1:7" ht="20.100000000000001" customHeight="1" x14ac:dyDescent="0.25">
      <c r="A13" s="269"/>
      <c r="B13" s="269"/>
      <c r="C13" s="258"/>
      <c r="D13" s="258"/>
      <c r="E13" s="258"/>
      <c r="F13" s="258"/>
      <c r="G13" s="258"/>
    </row>
    <row r="14" spans="1:7" ht="20.100000000000001" customHeight="1" x14ac:dyDescent="0.25">
      <c r="A14" s="270" t="s">
        <v>2</v>
      </c>
      <c r="B14" s="270"/>
      <c r="C14" s="257">
        <f>+'Det. Bud.'!L74</f>
        <v>0</v>
      </c>
      <c r="D14" s="257">
        <f>+'Det. Bud.'!P74</f>
        <v>0</v>
      </c>
      <c r="E14" s="257">
        <f>+'Det. Bud.'!T74</f>
        <v>0</v>
      </c>
      <c r="F14" s="257">
        <f>+'Det. Bud.'!X74</f>
        <v>0</v>
      </c>
      <c r="G14" s="257">
        <f>+'Det. Bud.'!AB74</f>
        <v>0</v>
      </c>
    </row>
    <row r="15" spans="1:7" ht="20.100000000000001" customHeight="1" x14ac:dyDescent="0.25">
      <c r="A15" s="270"/>
      <c r="B15" s="270"/>
      <c r="C15" s="258"/>
      <c r="D15" s="258"/>
      <c r="E15" s="258"/>
      <c r="F15" s="258"/>
      <c r="G15" s="258"/>
    </row>
    <row r="16" spans="1:7" ht="20.100000000000001" customHeight="1" x14ac:dyDescent="0.25">
      <c r="A16" s="269" t="s">
        <v>111</v>
      </c>
      <c r="B16" s="269"/>
      <c r="C16" s="257">
        <f>+'Det. Bud.'!L56</f>
        <v>0</v>
      </c>
      <c r="D16" s="257">
        <f>+'Det. Bud.'!P56</f>
        <v>0</v>
      </c>
      <c r="E16" s="257">
        <f>+'Det. Bud.'!T56</f>
        <v>0</v>
      </c>
      <c r="F16" s="257">
        <f>+'Det. Bud.'!X56</f>
        <v>0</v>
      </c>
      <c r="G16" s="257">
        <f>+'Det. Bud.'!AB56</f>
        <v>0</v>
      </c>
    </row>
    <row r="17" spans="1:10" ht="20.100000000000001" customHeight="1" x14ac:dyDescent="0.25">
      <c r="A17" s="269"/>
      <c r="B17" s="269"/>
      <c r="C17" s="258"/>
      <c r="D17" s="258"/>
      <c r="E17" s="258"/>
      <c r="F17" s="258"/>
      <c r="G17" s="258"/>
    </row>
    <row r="18" spans="1:10" ht="20.100000000000001" customHeight="1" x14ac:dyDescent="0.25">
      <c r="A18" s="269" t="s">
        <v>112</v>
      </c>
      <c r="B18" s="269"/>
      <c r="C18" s="257">
        <f>+'Det. Bud.'!L57</f>
        <v>0</v>
      </c>
      <c r="D18" s="257">
        <f>+'Det. Bud.'!P57</f>
        <v>0</v>
      </c>
      <c r="E18" s="257">
        <f>+'Det. Bud.'!T57</f>
        <v>0</v>
      </c>
      <c r="F18" s="257">
        <f>+'Det. Bud.'!X57</f>
        <v>0</v>
      </c>
      <c r="G18" s="257">
        <f>+'Det. Bud.'!AB57</f>
        <v>0</v>
      </c>
    </row>
    <row r="19" spans="1:10" ht="20.100000000000001" customHeight="1" x14ac:dyDescent="0.25">
      <c r="A19" s="269"/>
      <c r="B19" s="269"/>
      <c r="C19" s="258"/>
      <c r="D19" s="258"/>
      <c r="E19" s="258"/>
      <c r="F19" s="258"/>
      <c r="G19" s="258"/>
    </row>
    <row r="20" spans="1:10" ht="20.100000000000001" customHeight="1" x14ac:dyDescent="0.25">
      <c r="A20" s="269" t="s">
        <v>113</v>
      </c>
      <c r="B20" s="269"/>
      <c r="C20" s="257">
        <f>+'Det. Bud.'!L66</f>
        <v>0</v>
      </c>
      <c r="D20" s="257">
        <f>+'Det. Bud.'!P66</f>
        <v>0</v>
      </c>
      <c r="E20" s="257">
        <f>+'Det. Bud.'!T66</f>
        <v>0</v>
      </c>
      <c r="F20" s="257">
        <f>+'Det. Bud.'!X66</f>
        <v>0</v>
      </c>
      <c r="G20" s="257">
        <f>+'Det. Bud.'!AB66</f>
        <v>0</v>
      </c>
    </row>
    <row r="21" spans="1:10" ht="20.100000000000001" customHeight="1" x14ac:dyDescent="0.25">
      <c r="A21" s="269"/>
      <c r="B21" s="269"/>
      <c r="C21" s="258"/>
      <c r="D21" s="258"/>
      <c r="E21" s="258"/>
      <c r="F21" s="258"/>
      <c r="G21" s="258"/>
    </row>
    <row r="22" spans="1:10" ht="20.100000000000001" customHeight="1" x14ac:dyDescent="0.25">
      <c r="A22" s="269" t="s">
        <v>114</v>
      </c>
      <c r="B22" s="269"/>
      <c r="C22" s="257">
        <f>+'Det. Bud.'!L87</f>
        <v>0</v>
      </c>
      <c r="D22" s="257">
        <f>+'Det. Bud.'!P87</f>
        <v>0</v>
      </c>
      <c r="E22" s="257">
        <f>+'Det. Bud.'!T87</f>
        <v>0</v>
      </c>
      <c r="F22" s="257">
        <f>+'Det. Bud.'!X87</f>
        <v>0</v>
      </c>
      <c r="G22" s="257">
        <f>+'Det. Bud.'!AB87</f>
        <v>0</v>
      </c>
    </row>
    <row r="23" spans="1:10" ht="19.5" customHeight="1" x14ac:dyDescent="0.25">
      <c r="A23" s="269"/>
      <c r="B23" s="269"/>
      <c r="C23" s="258"/>
      <c r="D23" s="258"/>
      <c r="E23" s="258"/>
      <c r="F23" s="258"/>
      <c r="G23" s="258"/>
    </row>
    <row r="24" spans="1:10" ht="21.95" customHeight="1" x14ac:dyDescent="0.25">
      <c r="A24" s="269" t="s">
        <v>115</v>
      </c>
      <c r="B24" s="269"/>
      <c r="C24" s="257">
        <f>+'Det. Bud.'!L106</f>
        <v>0</v>
      </c>
      <c r="D24" s="257">
        <f>+'Det. Bud.'!P106</f>
        <v>0</v>
      </c>
      <c r="E24" s="257">
        <f>+'Det. Bud.'!T106</f>
        <v>0</v>
      </c>
      <c r="F24" s="257">
        <f>+'Det. Bud.'!X106</f>
        <v>0</v>
      </c>
      <c r="G24" s="257">
        <f>+'Det. Bud.'!AB106</f>
        <v>0</v>
      </c>
    </row>
    <row r="25" spans="1:10" ht="20.25" customHeight="1" x14ac:dyDescent="0.35">
      <c r="A25" s="269"/>
      <c r="B25" s="269"/>
      <c r="C25" s="258"/>
      <c r="D25" s="258"/>
      <c r="E25" s="258"/>
      <c r="F25" s="258"/>
      <c r="G25" s="258"/>
      <c r="J25" s="83">
        <f>C24+C28</f>
        <v>0</v>
      </c>
    </row>
    <row r="26" spans="1:10" ht="21.75" customHeight="1" x14ac:dyDescent="0.25">
      <c r="A26" s="271" t="s">
        <v>116</v>
      </c>
      <c r="B26" s="271"/>
      <c r="C26" s="272">
        <f>SUM(C6:C25)</f>
        <v>0</v>
      </c>
      <c r="D26" s="272">
        <f>SUM(D6:D25)</f>
        <v>0</v>
      </c>
      <c r="E26" s="272">
        <f>SUM(E6:E25)</f>
        <v>0</v>
      </c>
      <c r="F26" s="272">
        <f>SUM(F6:F25)</f>
        <v>0</v>
      </c>
      <c r="G26" s="272">
        <f>SUM(G6:G25)</f>
        <v>0</v>
      </c>
    </row>
    <row r="27" spans="1:10" ht="30" customHeight="1" x14ac:dyDescent="0.25">
      <c r="A27" s="271"/>
      <c r="B27" s="271"/>
      <c r="C27" s="273"/>
      <c r="D27" s="273"/>
      <c r="E27" s="273"/>
      <c r="F27" s="273"/>
      <c r="G27" s="273"/>
    </row>
    <row r="28" spans="1:10" ht="23.1" customHeight="1" x14ac:dyDescent="0.25">
      <c r="A28" s="274" t="s">
        <v>117</v>
      </c>
      <c r="B28" s="274"/>
      <c r="C28" s="257">
        <f>+'Det. Bud.'!L107</f>
        <v>0</v>
      </c>
      <c r="D28" s="257">
        <f>+'Det. Bud.'!P107</f>
        <v>0</v>
      </c>
      <c r="E28" s="257">
        <f>+'Det. Bud.'!T107</f>
        <v>0</v>
      </c>
      <c r="F28" s="257">
        <f>+'Det. Bud.'!X107</f>
        <v>0</v>
      </c>
      <c r="G28" s="257">
        <f>+'Det. Bud.'!AB107</f>
        <v>0</v>
      </c>
    </row>
    <row r="29" spans="1:10" ht="23.1" customHeight="1" x14ac:dyDescent="0.25">
      <c r="A29" s="274"/>
      <c r="B29" s="274"/>
      <c r="C29" s="258"/>
      <c r="D29" s="258"/>
      <c r="E29" s="258"/>
      <c r="F29" s="258"/>
      <c r="G29" s="258"/>
    </row>
    <row r="30" spans="1:10" ht="20.100000000000001" customHeight="1" x14ac:dyDescent="0.25">
      <c r="A30" s="281" t="s">
        <v>118</v>
      </c>
      <c r="B30" s="281"/>
      <c r="C30" s="282">
        <f>C26+C28</f>
        <v>0</v>
      </c>
      <c r="D30" s="282">
        <f>D26+D28</f>
        <v>0</v>
      </c>
      <c r="E30" s="282">
        <f>E26+E28</f>
        <v>0</v>
      </c>
      <c r="F30" s="282">
        <f>F26+F28</f>
        <v>0</v>
      </c>
      <c r="G30" s="282">
        <f>G26+G28</f>
        <v>0</v>
      </c>
    </row>
    <row r="31" spans="1:10" ht="20.100000000000001" customHeight="1" thickBot="1" x14ac:dyDescent="0.3">
      <c r="A31" s="281"/>
      <c r="B31" s="281"/>
      <c r="C31" s="283"/>
      <c r="D31" s="283"/>
      <c r="E31" s="283"/>
      <c r="F31" s="283"/>
      <c r="G31" s="283"/>
    </row>
    <row r="32" spans="1:10" ht="20.100000000000001" customHeight="1" x14ac:dyDescent="0.25">
      <c r="A32" s="84"/>
      <c r="B32" s="85"/>
      <c r="C32" s="86"/>
      <c r="D32" s="87"/>
      <c r="E32" s="87"/>
      <c r="F32" s="87"/>
      <c r="G32" s="88"/>
    </row>
    <row r="33" spans="1:7" s="91" customFormat="1" ht="20.100000000000001" customHeight="1" x14ac:dyDescent="0.35">
      <c r="A33" s="89" t="s">
        <v>119</v>
      </c>
      <c r="B33" s="90"/>
      <c r="C33" s="90"/>
      <c r="D33" s="90"/>
      <c r="E33" s="275"/>
      <c r="F33" s="277"/>
      <c r="G33" s="279">
        <f>C30+D30+E30+F30+G30</f>
        <v>0</v>
      </c>
    </row>
    <row r="34" spans="1:7" ht="20.100000000000001" customHeight="1" thickBot="1" x14ac:dyDescent="0.3">
      <c r="A34" s="92"/>
      <c r="B34" s="93"/>
      <c r="C34" s="93"/>
      <c r="D34" s="93"/>
      <c r="E34" s="276"/>
      <c r="F34" s="278"/>
      <c r="G34" s="280"/>
    </row>
    <row r="35" spans="1:7" s="79" customFormat="1" ht="20.100000000000001" customHeight="1" x14ac:dyDescent="0.3">
      <c r="A35" s="94" t="s">
        <v>120</v>
      </c>
      <c r="B35" s="95"/>
      <c r="C35" s="95"/>
      <c r="D35" s="95"/>
      <c r="E35" s="95"/>
      <c r="F35" s="95"/>
      <c r="G35" s="96"/>
    </row>
    <row r="36" spans="1:7" ht="27" customHeight="1" x14ac:dyDescent="0.25">
      <c r="A36" s="97"/>
      <c r="B36" s="98"/>
      <c r="C36" s="98"/>
      <c r="D36" s="98"/>
      <c r="E36" s="98"/>
      <c r="F36" s="98"/>
      <c r="G36" s="99"/>
    </row>
    <row r="37" spans="1:7" ht="27" customHeight="1" x14ac:dyDescent="0.25">
      <c r="A37" s="97"/>
      <c r="B37" s="98"/>
      <c r="C37" s="98"/>
      <c r="D37" s="98"/>
      <c r="E37" s="98"/>
      <c r="F37" s="98"/>
      <c r="G37" s="99"/>
    </row>
    <row r="38" spans="1:7" ht="27" customHeight="1" x14ac:dyDescent="0.25">
      <c r="A38" s="97"/>
      <c r="B38" s="98"/>
      <c r="C38" s="98"/>
      <c r="D38" s="98"/>
      <c r="E38" s="98"/>
      <c r="F38" s="98"/>
      <c r="G38" s="99"/>
    </row>
    <row r="39" spans="1:7" ht="27" customHeight="1" x14ac:dyDescent="0.25">
      <c r="A39" s="97"/>
      <c r="B39" s="98"/>
      <c r="C39" s="98"/>
      <c r="D39" s="98"/>
      <c r="E39" s="98"/>
      <c r="F39" s="98"/>
      <c r="G39" s="99"/>
    </row>
    <row r="40" spans="1:7" ht="27" customHeight="1" x14ac:dyDescent="0.25">
      <c r="A40" s="97"/>
      <c r="B40" s="98"/>
      <c r="C40" s="98"/>
      <c r="D40" s="98"/>
      <c r="E40" s="98"/>
      <c r="F40" s="98"/>
      <c r="G40" s="99"/>
    </row>
    <row r="41" spans="1:7" ht="27" customHeight="1" x14ac:dyDescent="0.25">
      <c r="A41" s="97"/>
      <c r="B41" s="98"/>
      <c r="C41" s="98"/>
      <c r="D41" s="98"/>
      <c r="E41" s="98"/>
      <c r="F41" s="98"/>
      <c r="G41" s="99"/>
    </row>
    <row r="42" spans="1:7" ht="27" customHeight="1" x14ac:dyDescent="0.25">
      <c r="A42" s="97"/>
      <c r="B42" s="98"/>
      <c r="C42" s="98"/>
      <c r="D42" s="98"/>
      <c r="E42" s="98"/>
      <c r="F42" s="98"/>
      <c r="G42" s="99"/>
    </row>
    <row r="43" spans="1:7" ht="27" customHeight="1" x14ac:dyDescent="0.25">
      <c r="A43" s="97"/>
      <c r="B43" s="98"/>
      <c r="C43" s="98"/>
      <c r="D43" s="98"/>
      <c r="E43" s="98"/>
      <c r="F43" s="98"/>
      <c r="G43" s="99"/>
    </row>
    <row r="44" spans="1:7" ht="27" customHeight="1" x14ac:dyDescent="0.25">
      <c r="A44" s="97"/>
      <c r="B44" s="98"/>
      <c r="C44" s="98"/>
      <c r="D44" s="98"/>
      <c r="E44" s="98"/>
      <c r="F44" s="98"/>
      <c r="G44" s="99"/>
    </row>
    <row r="45" spans="1:7" ht="27" customHeight="1" x14ac:dyDescent="0.25">
      <c r="A45" s="97"/>
      <c r="B45" s="98"/>
      <c r="C45" s="98"/>
      <c r="D45" s="98"/>
      <c r="E45" s="98"/>
      <c r="F45" s="98"/>
      <c r="G45" s="99"/>
    </row>
    <row r="46" spans="1:7" ht="27" customHeight="1" x14ac:dyDescent="0.25">
      <c r="A46" s="97"/>
      <c r="B46" s="98"/>
      <c r="C46" s="98"/>
      <c r="D46" s="98"/>
      <c r="E46" s="98"/>
      <c r="F46" s="98"/>
      <c r="G46" s="99"/>
    </row>
    <row r="47" spans="1:7" ht="27" customHeight="1" x14ac:dyDescent="0.25">
      <c r="A47" s="97"/>
      <c r="B47" s="98"/>
      <c r="C47" s="98"/>
      <c r="D47" s="98"/>
      <c r="E47" s="98"/>
      <c r="F47" s="98"/>
      <c r="G47" s="99"/>
    </row>
    <row r="48" spans="1:7" ht="27" customHeight="1" x14ac:dyDescent="0.25">
      <c r="A48" s="97"/>
      <c r="B48" s="98"/>
      <c r="C48" s="98"/>
      <c r="D48" s="98"/>
      <c r="E48" s="98"/>
      <c r="F48" s="98"/>
      <c r="G48" s="99"/>
    </row>
    <row r="49" spans="1:7" ht="27" customHeight="1" x14ac:dyDescent="0.25">
      <c r="A49" s="97"/>
      <c r="B49" s="98"/>
      <c r="C49" s="98"/>
      <c r="D49" s="98"/>
      <c r="E49" s="98"/>
      <c r="F49" s="98"/>
      <c r="G49" s="99"/>
    </row>
    <row r="50" spans="1:7" ht="27" customHeight="1" x14ac:dyDescent="0.25">
      <c r="A50" s="97"/>
      <c r="B50" s="98"/>
      <c r="C50" s="98"/>
      <c r="D50" s="98"/>
      <c r="E50" s="98"/>
      <c r="F50" s="98"/>
      <c r="G50" s="99"/>
    </row>
    <row r="51" spans="1:7" ht="27" customHeight="1" x14ac:dyDescent="0.25">
      <c r="A51" s="97"/>
      <c r="B51" s="98"/>
      <c r="C51" s="98"/>
      <c r="D51" s="98"/>
      <c r="E51" s="98"/>
      <c r="F51" s="98"/>
      <c r="G51" s="99"/>
    </row>
    <row r="52" spans="1:7" ht="27" customHeight="1" x14ac:dyDescent="0.25">
      <c r="A52" s="97"/>
      <c r="B52" s="98"/>
      <c r="C52" s="98"/>
      <c r="D52" s="98"/>
      <c r="E52" s="98"/>
      <c r="F52" s="98"/>
      <c r="G52" s="99"/>
    </row>
    <row r="53" spans="1:7" ht="15.75" x14ac:dyDescent="0.25">
      <c r="A53" s="97"/>
      <c r="B53" s="97"/>
      <c r="C53" s="97"/>
      <c r="D53" s="100"/>
      <c r="E53" s="97"/>
      <c r="F53" s="97"/>
      <c r="G53" s="101"/>
    </row>
    <row r="54" spans="1:7" ht="15.75" x14ac:dyDescent="0.25">
      <c r="A54" s="102"/>
      <c r="B54" s="102"/>
      <c r="C54" s="102"/>
      <c r="D54" s="102"/>
      <c r="E54" s="102"/>
      <c r="F54" s="102"/>
      <c r="G54" s="102"/>
    </row>
    <row r="55" spans="1:7" ht="20.100000000000001" customHeight="1" x14ac:dyDescent="0.25">
      <c r="A55" s="101" t="s">
        <v>3</v>
      </c>
      <c r="B55" s="97"/>
      <c r="C55" s="103"/>
      <c r="D55" s="103" t="s">
        <v>4</v>
      </c>
      <c r="E55" s="103"/>
      <c r="F55" s="103"/>
      <c r="G55" s="104" t="s">
        <v>121</v>
      </c>
    </row>
    <row r="56" spans="1:7" ht="15.75" x14ac:dyDescent="0.25">
      <c r="A56" s="103"/>
      <c r="B56" s="103"/>
      <c r="C56" s="103"/>
      <c r="D56" s="103"/>
      <c r="E56" s="103"/>
      <c r="F56" s="103"/>
      <c r="G56" s="103"/>
    </row>
  </sheetData>
  <mergeCells count="89">
    <mergeCell ref="E33:E34"/>
    <mergeCell ref="F33:F34"/>
    <mergeCell ref="G33:G34"/>
    <mergeCell ref="A30:B31"/>
    <mergeCell ref="C30:C31"/>
    <mergeCell ref="D30:D31"/>
    <mergeCell ref="E30:E31"/>
    <mergeCell ref="F30:F31"/>
    <mergeCell ref="G30:G31"/>
    <mergeCell ref="G28:G29"/>
    <mergeCell ref="A26:B27"/>
    <mergeCell ref="C26:C27"/>
    <mergeCell ref="D26:D27"/>
    <mergeCell ref="E26:E27"/>
    <mergeCell ref="F26:F27"/>
    <mergeCell ref="G26:G27"/>
    <mergeCell ref="A28:B29"/>
    <mergeCell ref="C28:C29"/>
    <mergeCell ref="D28:D29"/>
    <mergeCell ref="E28:E29"/>
    <mergeCell ref="F28:F29"/>
    <mergeCell ref="G24:G25"/>
    <mergeCell ref="A22:B23"/>
    <mergeCell ref="C22:C23"/>
    <mergeCell ref="D22:D23"/>
    <mergeCell ref="E22:E23"/>
    <mergeCell ref="F22:F23"/>
    <mergeCell ref="G22:G23"/>
    <mergeCell ref="A24:B25"/>
    <mergeCell ref="C24:C25"/>
    <mergeCell ref="D24:D25"/>
    <mergeCell ref="E24:E25"/>
    <mergeCell ref="F24:F25"/>
    <mergeCell ref="G20:G21"/>
    <mergeCell ref="A18:B19"/>
    <mergeCell ref="C18:C19"/>
    <mergeCell ref="D18:D19"/>
    <mergeCell ref="E18:E19"/>
    <mergeCell ref="F18:F19"/>
    <mergeCell ref="G18:G19"/>
    <mergeCell ref="A20:B21"/>
    <mergeCell ref="C20:C21"/>
    <mergeCell ref="D20:D21"/>
    <mergeCell ref="E20:E21"/>
    <mergeCell ref="F20:F21"/>
    <mergeCell ref="G16:G17"/>
    <mergeCell ref="A14:B15"/>
    <mergeCell ref="C14:C15"/>
    <mergeCell ref="D14:D15"/>
    <mergeCell ref="E14:E15"/>
    <mergeCell ref="F14:F15"/>
    <mergeCell ref="G14:G15"/>
    <mergeCell ref="A16:B17"/>
    <mergeCell ref="C16:C17"/>
    <mergeCell ref="D16:D17"/>
    <mergeCell ref="E16:E17"/>
    <mergeCell ref="F16:F17"/>
    <mergeCell ref="G12:G13"/>
    <mergeCell ref="A10:B11"/>
    <mergeCell ref="C10:C11"/>
    <mergeCell ref="D10:D11"/>
    <mergeCell ref="E10:E11"/>
    <mergeCell ref="F10:F11"/>
    <mergeCell ref="G10:G11"/>
    <mergeCell ref="A12:B13"/>
    <mergeCell ref="C12:C13"/>
    <mergeCell ref="D12:D13"/>
    <mergeCell ref="E12:E13"/>
    <mergeCell ref="F12:F13"/>
    <mergeCell ref="G8:G9"/>
    <mergeCell ref="A6:B7"/>
    <mergeCell ref="C6:C7"/>
    <mergeCell ref="D6:D7"/>
    <mergeCell ref="E6:E7"/>
    <mergeCell ref="F6:F7"/>
    <mergeCell ref="G6:G7"/>
    <mergeCell ref="A8:B9"/>
    <mergeCell ref="C8:C9"/>
    <mergeCell ref="D8:D9"/>
    <mergeCell ref="E8:E9"/>
    <mergeCell ref="F8:F9"/>
    <mergeCell ref="A2:G2"/>
    <mergeCell ref="A3:G3"/>
    <mergeCell ref="A4:B5"/>
    <mergeCell ref="C4:C5"/>
    <mergeCell ref="D4:D5"/>
    <mergeCell ref="E4:E5"/>
    <mergeCell ref="F4:F5"/>
    <mergeCell ref="G4:G5"/>
  </mergeCells>
  <printOptions horizontalCentered="1"/>
  <pageMargins left="0.17" right="0.17" top="0.17099956255468066" bottom="0.17" header="0.17" footer="0.17"/>
  <pageSetup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zoomScale="94" zoomScaleNormal="100" zoomScaleSheetLayoutView="94" workbookViewId="0">
      <selection activeCell="L52" sqref="L52"/>
    </sheetView>
  </sheetViews>
  <sheetFormatPr defaultColWidth="9.21875" defaultRowHeight="15" x14ac:dyDescent="0.25"/>
  <cols>
    <col min="1" max="1" width="2.109375" style="33" customWidth="1"/>
    <col min="2" max="2" width="9.21875" style="33"/>
    <col min="3" max="3" width="8.6640625" style="33" customWidth="1"/>
    <col min="4" max="4" width="1.88671875" style="33" customWidth="1"/>
    <col min="5" max="5" width="11" style="33" customWidth="1"/>
    <col min="6" max="6" width="5.5546875" style="33" customWidth="1"/>
    <col min="7" max="7" width="1.88671875" style="33" customWidth="1"/>
    <col min="8" max="8" width="4.6640625" style="33" customWidth="1"/>
    <col min="9" max="9" width="1.88671875" style="33" customWidth="1"/>
    <col min="10" max="10" width="8.44140625" style="33" customWidth="1"/>
    <col min="11" max="11" width="1.88671875" style="33" customWidth="1"/>
    <col min="12" max="12" width="8.33203125" style="33" bestFit="1" customWidth="1"/>
    <col min="13" max="13" width="1.5546875" style="33" bestFit="1" customWidth="1"/>
    <col min="14" max="14" width="16.5546875" style="33" customWidth="1"/>
    <col min="15" max="15" width="1.88671875" style="33" customWidth="1"/>
    <col min="16" max="16" width="3.5546875" style="33" bestFit="1" customWidth="1"/>
    <col min="17" max="17" width="1.88671875" style="33" customWidth="1"/>
    <col min="18" max="18" width="4.88671875" style="33" customWidth="1"/>
    <col min="19" max="19" width="13.5546875" style="33" customWidth="1"/>
    <col min="20" max="20" width="9.21875" style="33"/>
    <col min="21" max="21" width="8.88671875" style="33" bestFit="1" customWidth="1"/>
    <col min="22" max="16384" width="9.21875" style="33"/>
  </cols>
  <sheetData>
    <row r="1" spans="1:21" ht="18.75" x14ac:dyDescent="0.3">
      <c r="A1" s="32"/>
      <c r="B1" s="33" t="s">
        <v>35</v>
      </c>
      <c r="K1" s="34"/>
      <c r="N1" s="35"/>
    </row>
    <row r="2" spans="1:21" ht="15.75" x14ac:dyDescent="0.25">
      <c r="A2" s="36"/>
      <c r="B2" s="286" t="s">
        <v>20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</row>
    <row r="3" spans="1:21" x14ac:dyDescent="0.25">
      <c r="B3" s="33" t="s">
        <v>36</v>
      </c>
    </row>
    <row r="4" spans="1:21" x14ac:dyDescent="0.25">
      <c r="A4" s="37" t="s">
        <v>24</v>
      </c>
      <c r="B4" s="33" t="s">
        <v>37</v>
      </c>
    </row>
    <row r="5" spans="1:21" ht="3" customHeight="1" x14ac:dyDescent="0.25"/>
    <row r="6" spans="1:21" x14ac:dyDescent="0.25">
      <c r="A6" s="37"/>
      <c r="B6" s="33" t="s">
        <v>38</v>
      </c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1" x14ac:dyDescent="0.25">
      <c r="B7" s="38" t="s">
        <v>39</v>
      </c>
    </row>
    <row r="8" spans="1:21" ht="3" customHeight="1" x14ac:dyDescent="0.25"/>
    <row r="9" spans="1:21" x14ac:dyDescent="0.25">
      <c r="A9" s="39"/>
      <c r="B9" s="33" t="s">
        <v>40</v>
      </c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21" x14ac:dyDescent="0.25">
      <c r="B10" s="38" t="s">
        <v>41</v>
      </c>
    </row>
    <row r="11" spans="1:21" ht="3" customHeight="1" x14ac:dyDescent="0.25"/>
    <row r="12" spans="1:21" x14ac:dyDescent="0.25">
      <c r="A12" s="39"/>
      <c r="B12" s="33" t="s">
        <v>42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40"/>
    </row>
    <row r="13" spans="1:21" x14ac:dyDescent="0.25">
      <c r="B13" s="38" t="s">
        <v>43</v>
      </c>
      <c r="U13" s="33" t="s">
        <v>44</v>
      </c>
    </row>
    <row r="14" spans="1:21" ht="3" customHeight="1" x14ac:dyDescent="0.25"/>
    <row r="15" spans="1:21" x14ac:dyDescent="0.25">
      <c r="A15" s="39"/>
      <c r="B15" s="33" t="s">
        <v>45</v>
      </c>
    </row>
    <row r="16" spans="1:21" x14ac:dyDescent="0.25">
      <c r="B16" s="41" t="s">
        <v>46</v>
      </c>
      <c r="H16" s="40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9" ht="3" customHeight="1" x14ac:dyDescent="0.25"/>
    <row r="18" spans="1:19" x14ac:dyDescent="0.25">
      <c r="A18" s="37"/>
      <c r="B18" s="33" t="s">
        <v>47</v>
      </c>
      <c r="H18" s="40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9" ht="3" customHeight="1" x14ac:dyDescent="0.25"/>
    <row r="20" spans="1:19" x14ac:dyDescent="0.25">
      <c r="A20" s="39"/>
      <c r="B20" s="33" t="s">
        <v>48</v>
      </c>
      <c r="D20" s="39"/>
      <c r="E20" s="33" t="s">
        <v>49</v>
      </c>
      <c r="N20" s="41" t="s">
        <v>50</v>
      </c>
      <c r="O20" s="41"/>
      <c r="P20" s="41"/>
      <c r="Q20" s="41"/>
    </row>
    <row r="21" spans="1:19" s="41" customFormat="1" ht="13.5" customHeight="1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 t="s">
        <v>51</v>
      </c>
      <c r="O21" s="42"/>
      <c r="P21" s="42"/>
      <c r="Q21" s="42"/>
      <c r="R21" s="42"/>
      <c r="S21" s="43"/>
    </row>
    <row r="22" spans="1:19" s="41" customFormat="1" ht="3" customHeight="1" x14ac:dyDescent="0.2">
      <c r="A22" s="43"/>
      <c r="B22" s="43"/>
      <c r="C22" s="43"/>
      <c r="D22" s="43"/>
      <c r="E22" s="43"/>
      <c r="F22" s="43"/>
      <c r="G22" s="43"/>
      <c r="H22" s="43"/>
      <c r="I22" s="42"/>
      <c r="J22" s="43"/>
      <c r="K22" s="42"/>
      <c r="L22" s="43"/>
      <c r="M22" s="43"/>
      <c r="N22" s="43"/>
      <c r="O22" s="43"/>
      <c r="P22" s="43"/>
      <c r="Q22" s="43"/>
      <c r="R22" s="43"/>
      <c r="S22" s="43"/>
    </row>
    <row r="23" spans="1:19" x14ac:dyDescent="0.25">
      <c r="A23" s="33" t="s">
        <v>52</v>
      </c>
      <c r="I23" s="39"/>
      <c r="J23" s="33" t="s">
        <v>53</v>
      </c>
      <c r="K23" s="39"/>
      <c r="L23" s="33" t="s">
        <v>54</v>
      </c>
    </row>
    <row r="24" spans="1:19" ht="3" customHeight="1" x14ac:dyDescent="0.25">
      <c r="I24" s="40"/>
      <c r="K24" s="40"/>
    </row>
    <row r="25" spans="1:19" x14ac:dyDescent="0.25">
      <c r="E25" s="287" t="s">
        <v>55</v>
      </c>
      <c r="F25" s="288"/>
      <c r="G25" s="39"/>
      <c r="H25" s="41" t="s">
        <v>56</v>
      </c>
      <c r="L25" s="40"/>
      <c r="M25" s="44"/>
      <c r="N25" s="41" t="s">
        <v>57</v>
      </c>
      <c r="P25" s="43"/>
      <c r="Q25" s="43"/>
    </row>
    <row r="26" spans="1:19" ht="3" customHeigh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40"/>
    </row>
    <row r="27" spans="1:19" x14ac:dyDescent="0.25">
      <c r="A27" s="34" t="s">
        <v>58</v>
      </c>
    </row>
    <row r="28" spans="1:19" s="41" customFormat="1" ht="12.75" x14ac:dyDescent="0.2">
      <c r="A28" s="41" t="s">
        <v>59</v>
      </c>
    </row>
    <row r="29" spans="1:19" s="41" customFormat="1" ht="12.75" x14ac:dyDescent="0.2">
      <c r="A29" s="45" t="s">
        <v>21</v>
      </c>
    </row>
    <row r="30" spans="1:19" ht="3" customHeight="1" x14ac:dyDescent="0.25">
      <c r="Q30" s="32"/>
      <c r="R30" s="32"/>
    </row>
    <row r="31" spans="1:19" x14ac:dyDescent="0.25">
      <c r="A31" s="289" t="s">
        <v>22</v>
      </c>
      <c r="B31" s="289"/>
      <c r="C31" s="289"/>
      <c r="D31" s="290"/>
      <c r="E31" s="291" t="s">
        <v>60</v>
      </c>
      <c r="F31" s="289"/>
      <c r="G31" s="289"/>
      <c r="H31" s="289"/>
      <c r="I31" s="289"/>
      <c r="J31" s="289"/>
      <c r="K31" s="290"/>
      <c r="L31" s="291" t="s">
        <v>23</v>
      </c>
      <c r="M31" s="289"/>
      <c r="N31" s="289"/>
      <c r="O31" s="289"/>
      <c r="P31" s="289"/>
      <c r="Q31" s="289"/>
      <c r="R31" s="46"/>
      <c r="S31" s="47"/>
    </row>
    <row r="32" spans="1:19" x14ac:dyDescent="0.25">
      <c r="A32" s="48"/>
      <c r="B32" s="48"/>
      <c r="C32" s="48"/>
      <c r="D32" s="49"/>
      <c r="E32" s="50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7"/>
      <c r="S32" s="47"/>
    </row>
    <row r="33" spans="1:19" x14ac:dyDescent="0.25">
      <c r="A33" s="32"/>
      <c r="B33" s="32"/>
      <c r="C33" s="32"/>
      <c r="D33" s="51"/>
      <c r="E33" s="52"/>
      <c r="F33" s="32"/>
      <c r="G33" s="32"/>
      <c r="H33" s="32"/>
      <c r="I33" s="32"/>
      <c r="J33" s="32"/>
      <c r="K33" s="51"/>
      <c r="L33" s="32"/>
      <c r="M33" s="32"/>
      <c r="N33" s="32"/>
      <c r="O33" s="32"/>
      <c r="P33" s="32"/>
      <c r="Q33" s="32"/>
      <c r="R33" s="32"/>
      <c r="S33" s="40"/>
    </row>
    <row r="34" spans="1:19" x14ac:dyDescent="0.25">
      <c r="A34" s="34" t="s">
        <v>61</v>
      </c>
    </row>
    <row r="35" spans="1:19" s="41" customFormat="1" ht="14.1" customHeight="1" x14ac:dyDescent="0.2">
      <c r="A35" s="41" t="s">
        <v>62</v>
      </c>
    </row>
    <row r="36" spans="1:19" s="41" customFormat="1" ht="14.1" customHeight="1" x14ac:dyDescent="0.2">
      <c r="A36" s="41" t="s">
        <v>63</v>
      </c>
    </row>
    <row r="37" spans="1:19" s="41" customFormat="1" ht="14.1" customHeight="1" x14ac:dyDescent="0.2">
      <c r="A37" s="41" t="s">
        <v>64</v>
      </c>
    </row>
    <row r="38" spans="1:19" s="41" customFormat="1" ht="14.1" customHeight="1" x14ac:dyDescent="0.2">
      <c r="A38" s="42" t="s">
        <v>65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3"/>
    </row>
    <row r="39" spans="1:19" ht="3" customHeight="1" x14ac:dyDescent="0.25"/>
    <row r="40" spans="1:19" x14ac:dyDescent="0.25">
      <c r="A40" s="34" t="s">
        <v>66</v>
      </c>
    </row>
    <row r="41" spans="1:19" x14ac:dyDescent="0.25">
      <c r="A41" s="53" t="s">
        <v>24</v>
      </c>
      <c r="B41" s="33" t="s">
        <v>67</v>
      </c>
      <c r="D41" s="40"/>
      <c r="E41" s="32"/>
      <c r="F41" s="284" t="s">
        <v>34</v>
      </c>
      <c r="G41" s="284"/>
      <c r="H41" s="285"/>
      <c r="I41" s="39"/>
      <c r="J41" s="33" t="s">
        <v>68</v>
      </c>
    </row>
    <row r="42" spans="1:19" ht="3" customHeight="1" x14ac:dyDescent="0.25">
      <c r="F42" s="54"/>
      <c r="G42" s="54"/>
    </row>
    <row r="43" spans="1:19" x14ac:dyDescent="0.25">
      <c r="A43" s="39"/>
      <c r="B43" s="33" t="s">
        <v>69</v>
      </c>
      <c r="G43" s="32"/>
      <c r="H43" s="32"/>
      <c r="I43" s="32"/>
      <c r="J43" s="32"/>
      <c r="K43" s="32"/>
      <c r="L43" s="32"/>
      <c r="M43" s="40"/>
      <c r="N43" s="33" t="s">
        <v>70</v>
      </c>
    </row>
    <row r="44" spans="1:19" ht="3" customHeight="1" x14ac:dyDescent="0.25"/>
    <row r="45" spans="1:19" x14ac:dyDescent="0.25">
      <c r="A45" s="39"/>
      <c r="B45" s="33" t="s">
        <v>71</v>
      </c>
      <c r="H45" s="40"/>
      <c r="I45" s="32"/>
      <c r="J45" s="32"/>
      <c r="K45" s="32"/>
      <c r="L45" s="32"/>
      <c r="M45" s="40"/>
      <c r="N45" s="55" t="s">
        <v>72</v>
      </c>
      <c r="O45" s="32"/>
      <c r="P45" s="32"/>
      <c r="Q45" s="32"/>
      <c r="R45" s="32"/>
      <c r="S45" s="40"/>
    </row>
    <row r="46" spans="1:19" ht="3" customHeight="1" x14ac:dyDescent="0.25"/>
    <row r="47" spans="1:19" s="56" customFormat="1" x14ac:dyDescent="0.25">
      <c r="A47" s="56" t="s">
        <v>73</v>
      </c>
      <c r="S47" s="57"/>
    </row>
    <row r="48" spans="1:19" ht="15.75" x14ac:dyDescent="0.25">
      <c r="A48" s="33" t="s">
        <v>74</v>
      </c>
      <c r="B48" s="41" t="s">
        <v>75</v>
      </c>
      <c r="D48" s="41" t="s">
        <v>25</v>
      </c>
      <c r="E48" s="41"/>
      <c r="F48" s="293">
        <f>+'Sal. &amp; IC Wrksheet'!E26</f>
        <v>0</v>
      </c>
      <c r="G48" s="293"/>
      <c r="H48" s="293"/>
      <c r="J48" s="41" t="s">
        <v>76</v>
      </c>
      <c r="L48" s="58">
        <f>+'Sal. &amp; IC Wrksheet'!L29</f>
        <v>0.6</v>
      </c>
      <c r="M48" s="59" t="s">
        <v>77</v>
      </c>
      <c r="N48" s="41" t="s">
        <v>78</v>
      </c>
      <c r="O48" s="294">
        <f>+F48*L48</f>
        <v>0</v>
      </c>
      <c r="P48" s="294"/>
      <c r="Q48" s="294"/>
      <c r="R48" s="294"/>
      <c r="S48" s="60"/>
    </row>
    <row r="49" spans="1:21" ht="15.75" x14ac:dyDescent="0.25">
      <c r="A49" s="33" t="s">
        <v>79</v>
      </c>
      <c r="B49" s="41" t="s">
        <v>80</v>
      </c>
      <c r="D49" s="41" t="s">
        <v>25</v>
      </c>
      <c r="E49" s="41"/>
      <c r="F49" s="294">
        <f>+'Sal. &amp; IC Wrksheet'!E27</f>
        <v>0</v>
      </c>
      <c r="G49" s="294"/>
      <c r="H49" s="294"/>
      <c r="J49" s="41" t="s">
        <v>76</v>
      </c>
      <c r="L49" s="58">
        <f>+'Sal. &amp; IC Wrksheet'!L29</f>
        <v>0.6</v>
      </c>
      <c r="M49" s="59" t="s">
        <v>77</v>
      </c>
      <c r="N49" s="41" t="s">
        <v>78</v>
      </c>
      <c r="O49" s="294">
        <f t="shared" ref="O49:O52" si="0">+F49*L49</f>
        <v>0</v>
      </c>
      <c r="P49" s="294"/>
      <c r="Q49" s="294"/>
      <c r="R49" s="294"/>
      <c r="S49" s="61"/>
    </row>
    <row r="50" spans="1:21" ht="15.75" x14ac:dyDescent="0.25">
      <c r="A50" s="33" t="s">
        <v>81</v>
      </c>
      <c r="B50" s="41" t="s">
        <v>82</v>
      </c>
      <c r="D50" s="41" t="s">
        <v>25</v>
      </c>
      <c r="E50" s="41"/>
      <c r="F50" s="294">
        <f>+'Sal. &amp; IC Wrksheet'!C28</f>
        <v>0</v>
      </c>
      <c r="G50" s="294"/>
      <c r="H50" s="294"/>
      <c r="J50" s="41" t="s">
        <v>76</v>
      </c>
      <c r="L50" s="58">
        <f>+'Sal. &amp; IC Wrksheet'!L29</f>
        <v>0.6</v>
      </c>
      <c r="M50" s="59" t="s">
        <v>77</v>
      </c>
      <c r="N50" s="41" t="s">
        <v>78</v>
      </c>
      <c r="O50" s="294">
        <f t="shared" si="0"/>
        <v>0</v>
      </c>
      <c r="P50" s="294"/>
      <c r="Q50" s="294"/>
      <c r="R50" s="294"/>
      <c r="S50" s="61"/>
    </row>
    <row r="51" spans="1:21" ht="15.75" x14ac:dyDescent="0.25">
      <c r="A51" s="33" t="s">
        <v>83</v>
      </c>
      <c r="B51" s="41" t="s">
        <v>84</v>
      </c>
      <c r="D51" s="41" t="s">
        <v>25</v>
      </c>
      <c r="E51" s="41"/>
      <c r="F51" s="294">
        <f>+'Sal. &amp; IC Wrksheet'!E29</f>
        <v>0</v>
      </c>
      <c r="G51" s="294"/>
      <c r="H51" s="294"/>
      <c r="J51" s="41" t="s">
        <v>76</v>
      </c>
      <c r="L51" s="58">
        <f>+'Sal. &amp; IC Wrksheet'!L29</f>
        <v>0.6</v>
      </c>
      <c r="M51" s="59" t="s">
        <v>77</v>
      </c>
      <c r="N51" s="41" t="s">
        <v>78</v>
      </c>
      <c r="O51" s="294">
        <f t="shared" si="0"/>
        <v>0</v>
      </c>
      <c r="P51" s="294"/>
      <c r="Q51" s="294"/>
      <c r="R51" s="294"/>
      <c r="S51" s="61"/>
    </row>
    <row r="52" spans="1:21" ht="16.5" thickBot="1" x14ac:dyDescent="0.3">
      <c r="A52" s="33" t="s">
        <v>85</v>
      </c>
      <c r="B52" s="41" t="s">
        <v>86</v>
      </c>
      <c r="D52" s="41" t="s">
        <v>25</v>
      </c>
      <c r="E52" s="41"/>
      <c r="F52" s="294">
        <f>+'Sal. &amp; IC Wrksheet'!E30</f>
        <v>0</v>
      </c>
      <c r="G52" s="294"/>
      <c r="H52" s="294"/>
      <c r="J52" s="41" t="s">
        <v>76</v>
      </c>
      <c r="L52" s="58">
        <f>+'Sal. &amp; IC Wrksheet'!L29</f>
        <v>0.6</v>
      </c>
      <c r="M52" s="59" t="s">
        <v>77</v>
      </c>
      <c r="N52" s="41" t="s">
        <v>78</v>
      </c>
      <c r="O52" s="294">
        <f t="shared" si="0"/>
        <v>0</v>
      </c>
      <c r="P52" s="294"/>
      <c r="Q52" s="294"/>
      <c r="R52" s="294"/>
      <c r="S52" s="61"/>
    </row>
    <row r="53" spans="1:21" ht="15.75" thickBot="1" x14ac:dyDescent="0.3">
      <c r="N53" s="41" t="s">
        <v>87</v>
      </c>
      <c r="O53" s="295">
        <f>SUM(O48:R52)</f>
        <v>0</v>
      </c>
      <c r="P53" s="296"/>
      <c r="Q53" s="296"/>
      <c r="R53" s="297"/>
      <c r="S53" s="62"/>
      <c r="U53" s="61"/>
    </row>
    <row r="54" spans="1:21" x14ac:dyDescent="0.25">
      <c r="A54" s="33" t="s">
        <v>88</v>
      </c>
    </row>
    <row r="55" spans="1:21" s="41" customFormat="1" ht="12.75" x14ac:dyDescent="0.2">
      <c r="A55" s="44"/>
      <c r="B55" s="41" t="s">
        <v>26</v>
      </c>
      <c r="G55" s="63" t="s">
        <v>24</v>
      </c>
      <c r="H55" s="41" t="s">
        <v>89</v>
      </c>
      <c r="M55" s="44"/>
      <c r="N55" s="41" t="s">
        <v>90</v>
      </c>
    </row>
    <row r="56" spans="1:21" ht="3" customHeight="1" x14ac:dyDescent="0.25">
      <c r="B56" s="41"/>
    </row>
    <row r="57" spans="1:21" s="41" customFormat="1" ht="12.75" x14ac:dyDescent="0.2">
      <c r="A57" s="44"/>
      <c r="B57" s="41" t="s">
        <v>91</v>
      </c>
    </row>
    <row r="58" spans="1:21" x14ac:dyDescent="0.25">
      <c r="A58" s="41" t="s">
        <v>92</v>
      </c>
    </row>
    <row r="59" spans="1:21" ht="3" customHeight="1" x14ac:dyDescent="0.25">
      <c r="A59" s="41"/>
    </row>
    <row r="60" spans="1:21" x14ac:dyDescent="0.25">
      <c r="A60" s="41"/>
      <c r="B60" s="48"/>
      <c r="C60" s="40"/>
      <c r="D60" s="64"/>
      <c r="E60" s="64"/>
      <c r="F60" s="64"/>
      <c r="G60" s="292"/>
      <c r="H60" s="292"/>
      <c r="I60" s="292"/>
      <c r="J60" s="64"/>
      <c r="K60" s="64"/>
    </row>
    <row r="61" spans="1:21" x14ac:dyDescent="0.25">
      <c r="A61" s="41"/>
      <c r="B61" s="48"/>
      <c r="C61" s="40"/>
      <c r="D61" s="64"/>
      <c r="E61" s="64"/>
      <c r="F61" s="64"/>
      <c r="G61" s="65"/>
      <c r="H61" s="65"/>
      <c r="I61" s="65"/>
      <c r="J61" s="64"/>
      <c r="K61" s="64"/>
    </row>
    <row r="62" spans="1:21" x14ac:dyDescent="0.25">
      <c r="A62" s="41"/>
      <c r="B62" s="48"/>
      <c r="C62" s="40"/>
      <c r="D62" s="64"/>
      <c r="E62" s="64"/>
      <c r="F62" s="64"/>
      <c r="G62" s="65"/>
      <c r="H62" s="65"/>
      <c r="I62" s="65"/>
      <c r="J62" s="64"/>
      <c r="K62" s="64"/>
    </row>
    <row r="63" spans="1:21" x14ac:dyDescent="0.25">
      <c r="A63" s="41"/>
      <c r="B63" s="48"/>
      <c r="C63" s="40"/>
      <c r="D63" s="64"/>
      <c r="E63" s="64"/>
      <c r="F63" s="64"/>
      <c r="G63" s="65"/>
      <c r="H63" s="65"/>
      <c r="I63" s="65"/>
      <c r="J63" s="64"/>
      <c r="K63" s="64"/>
    </row>
    <row r="64" spans="1:21" x14ac:dyDescent="0.25">
      <c r="A64" s="41"/>
      <c r="B64" s="48"/>
      <c r="C64" s="40"/>
      <c r="D64" s="64"/>
      <c r="E64" s="64"/>
      <c r="F64" s="64"/>
      <c r="G64" s="65"/>
      <c r="H64" s="65"/>
      <c r="I64" s="65"/>
      <c r="J64" s="64"/>
      <c r="K64" s="64"/>
    </row>
    <row r="65" spans="1:18" x14ac:dyDescent="0.25">
      <c r="A65" s="301"/>
      <c r="B65" s="64"/>
      <c r="C65" s="66"/>
      <c r="D65" s="40"/>
      <c r="E65" s="66"/>
      <c r="F65" s="40"/>
      <c r="G65" s="298"/>
      <c r="H65" s="298"/>
      <c r="I65" s="298"/>
      <c r="J65" s="299"/>
      <c r="K65" s="299"/>
    </row>
    <row r="66" spans="1:18" x14ac:dyDescent="0.25">
      <c r="A66" s="301"/>
      <c r="B66" s="67"/>
      <c r="C66" s="40"/>
      <c r="D66" s="66"/>
      <c r="E66" s="66"/>
      <c r="F66" s="40"/>
      <c r="G66" s="298"/>
      <c r="H66" s="298"/>
      <c r="I66" s="298"/>
      <c r="J66" s="299"/>
      <c r="K66" s="299"/>
    </row>
    <row r="67" spans="1:18" x14ac:dyDescent="0.25">
      <c r="A67" s="68"/>
      <c r="B67" s="67"/>
      <c r="C67" s="40"/>
      <c r="D67" s="66"/>
      <c r="E67" s="66"/>
      <c r="F67" s="40"/>
      <c r="G67" s="40"/>
      <c r="H67" s="69"/>
      <c r="I67" s="69"/>
      <c r="J67" s="299"/>
      <c r="K67" s="299"/>
    </row>
    <row r="68" spans="1:18" x14ac:dyDescent="0.25">
      <c r="A68" s="68"/>
      <c r="B68" s="67"/>
      <c r="C68" s="40"/>
      <c r="D68" s="40"/>
      <c r="E68" s="66"/>
      <c r="F68" s="40"/>
      <c r="G68" s="298"/>
      <c r="H68" s="298"/>
      <c r="I68" s="298"/>
      <c r="J68" s="299"/>
      <c r="K68" s="299"/>
    </row>
    <row r="69" spans="1:18" x14ac:dyDescent="0.25">
      <c r="B69" s="40"/>
      <c r="C69" s="40"/>
      <c r="D69" s="40"/>
      <c r="E69" s="66"/>
      <c r="F69" s="40"/>
      <c r="G69" s="40"/>
      <c r="H69" s="40"/>
      <c r="I69" s="40"/>
      <c r="J69" s="299"/>
      <c r="K69" s="299"/>
    </row>
    <row r="70" spans="1:18" ht="3" customHeight="1" x14ac:dyDescent="0.25">
      <c r="E70" s="61"/>
      <c r="J70" s="70"/>
      <c r="K70" s="70"/>
    </row>
    <row r="71" spans="1:18" s="56" customFormat="1" ht="12" x14ac:dyDescent="0.2">
      <c r="A71" s="71" t="s">
        <v>93</v>
      </c>
    </row>
    <row r="72" spans="1:18" s="56" customFormat="1" ht="12" x14ac:dyDescent="0.2">
      <c r="A72" s="56" t="s">
        <v>94</v>
      </c>
    </row>
    <row r="73" spans="1:18" s="56" customFormat="1" ht="12" x14ac:dyDescent="0.2">
      <c r="A73" s="72" t="s">
        <v>95</v>
      </c>
    </row>
    <row r="74" spans="1:18" s="72" customFormat="1" ht="12" x14ac:dyDescent="0.2">
      <c r="O74" s="73" t="s">
        <v>24</v>
      </c>
      <c r="P74" s="72" t="s">
        <v>96</v>
      </c>
      <c r="Q74" s="74"/>
      <c r="R74" s="72" t="s">
        <v>97</v>
      </c>
    </row>
    <row r="75" spans="1:18" s="56" customFormat="1" ht="3" customHeight="1" x14ac:dyDescent="0.2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6"/>
      <c r="P75" s="75"/>
      <c r="Q75" s="75"/>
      <c r="R75" s="75"/>
    </row>
    <row r="76" spans="1:18" x14ac:dyDescent="0.25">
      <c r="A76" s="33" t="s">
        <v>3</v>
      </c>
      <c r="J76" s="55" t="s">
        <v>27</v>
      </c>
      <c r="K76" s="77"/>
      <c r="N76" s="300" t="s">
        <v>98</v>
      </c>
      <c r="O76" s="300"/>
      <c r="P76" s="300"/>
      <c r="Q76" s="300"/>
      <c r="R76" s="300"/>
    </row>
  </sheetData>
  <mergeCells count="28">
    <mergeCell ref="G68:I68"/>
    <mergeCell ref="J68:K68"/>
    <mergeCell ref="J69:K69"/>
    <mergeCell ref="N76:R76"/>
    <mergeCell ref="A65:A66"/>
    <mergeCell ref="G65:I65"/>
    <mergeCell ref="J65:K65"/>
    <mergeCell ref="G66:I66"/>
    <mergeCell ref="J66:K66"/>
    <mergeCell ref="J67:K67"/>
    <mergeCell ref="G60:I60"/>
    <mergeCell ref="F48:H48"/>
    <mergeCell ref="O48:R48"/>
    <mergeCell ref="F49:H49"/>
    <mergeCell ref="O49:R49"/>
    <mergeCell ref="F50:H50"/>
    <mergeCell ref="O50:R50"/>
    <mergeCell ref="F51:H51"/>
    <mergeCell ref="O51:R51"/>
    <mergeCell ref="F52:H52"/>
    <mergeCell ref="O52:R52"/>
    <mergeCell ref="O53:R53"/>
    <mergeCell ref="F41:H41"/>
    <mergeCell ref="B2:R2"/>
    <mergeCell ref="E25:F25"/>
    <mergeCell ref="A31:D31"/>
    <mergeCell ref="E31:K31"/>
    <mergeCell ref="L31:Q31"/>
  </mergeCells>
  <printOptions horizontalCentered="1"/>
  <pageMargins left="0.17" right="0.17" top="0.17" bottom="0.17" header="0.25" footer="0.25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Sal. &amp; IC Wrksheet</vt:lpstr>
      <vt:lpstr>Det. Bud.</vt:lpstr>
      <vt:lpstr>Summary</vt:lpstr>
      <vt:lpstr>Checklist</vt:lpstr>
      <vt:lpstr>Checklist!Print_Area</vt:lpstr>
      <vt:lpstr>'Det. Bud.'!Print_Area</vt:lpstr>
      <vt:lpstr>Summary!Print_Area</vt:lpstr>
      <vt:lpstr>term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P. Marsi</dc:creator>
  <cp:lastModifiedBy>Kandell, Craig</cp:lastModifiedBy>
  <cp:lastPrinted>2012-11-07T17:10:48Z</cp:lastPrinted>
  <dcterms:created xsi:type="dcterms:W3CDTF">2011-03-30T14:29:36Z</dcterms:created>
  <dcterms:modified xsi:type="dcterms:W3CDTF">2014-07-16T18:02:53Z</dcterms:modified>
</cp:coreProperties>
</file>